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2" activeTab="2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  <sheet name="Corrected" sheetId="7" r:id="rId7"/>
  </sheets>
  <definedNames/>
  <calcPr fullCalcOnLoad="1"/>
</workbook>
</file>

<file path=xl/sharedStrings.xml><?xml version="1.0" encoding="utf-8"?>
<sst xmlns="http://schemas.openxmlformats.org/spreadsheetml/2006/main" count="4931" uniqueCount="335">
  <si>
    <t>J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</si>
  <si>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</si>
  <si>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</si>
  <si>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</si>
  <si>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</si>
  <si>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</si>
  <si>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</si>
  <si>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</si>
  <si>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</si>
  <si>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</si>
  <si>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</si>
  <si>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</si>
  <si>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</si>
  <si>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</si>
  <si>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</si>
  <si>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A 9</t>
  </si>
  <si>
    <t>9 8</t>
  </si>
  <si>
    <t>9</t>
  </si>
  <si>
    <t>10 7</t>
  </si>
  <si>
    <t>10 K 8</t>
  </si>
  <si>
    <t>Q</t>
  </si>
  <si>
    <t>Q 7</t>
  </si>
  <si>
    <t>A</t>
  </si>
  <si>
    <t>A 8</t>
  </si>
  <si>
    <t>K Q</t>
  </si>
  <si>
    <t>7</t>
  </si>
  <si>
    <t>10 9</t>
  </si>
  <si>
    <t>A K</t>
  </si>
  <si>
    <t>10 8 7</t>
  </si>
  <si>
    <t>10</t>
  </si>
  <si>
    <t>A K Q</t>
  </si>
  <si>
    <t>K</t>
  </si>
  <si>
    <t>9 8 7</t>
  </si>
  <si>
    <t>10 Q 9</t>
  </si>
  <si>
    <t>K 8</t>
  </si>
  <si>
    <t>10 K Q</t>
  </si>
  <si>
    <t>10 K 9 8</t>
  </si>
  <si>
    <t>8 7</t>
  </si>
  <si>
    <t>10 9 7</t>
  </si>
  <si>
    <t>S D</t>
  </si>
  <si>
    <t>A 7</t>
  </si>
  <si>
    <t>C H</t>
  </si>
  <si>
    <t>K 7</t>
  </si>
  <si>
    <t>A 8 7</t>
  </si>
  <si>
    <t>Q 8</t>
  </si>
  <si>
    <t>A 10 Q</t>
  </si>
  <si>
    <t>S H</t>
  </si>
  <si>
    <t>10 K</t>
  </si>
  <si>
    <t>9 7</t>
  </si>
  <si>
    <t>Q 9</t>
  </si>
  <si>
    <t>A 10</t>
  </si>
  <si>
    <t>Q 9 7</t>
  </si>
  <si>
    <t>Q 9 8</t>
  </si>
  <si>
    <t>10 Q</t>
  </si>
  <si>
    <t>A 10 K</t>
  </si>
  <si>
    <t>A K 7</t>
  </si>
  <si>
    <t>8</t>
  </si>
  <si>
    <t>K 9</t>
  </si>
  <si>
    <t>Q 8 7</t>
  </si>
  <si>
    <t>A 9 8</t>
  </si>
  <si>
    <t>K 9 7</t>
  </si>
  <si>
    <t>A Q</t>
  </si>
  <si>
    <t>10 K 9</t>
  </si>
  <si>
    <t>C H D</t>
  </si>
  <si>
    <t>10 8</t>
  </si>
  <si>
    <t>A Q 9</t>
  </si>
  <si>
    <t>C D</t>
  </si>
  <si>
    <t>10 K 7</t>
  </si>
  <si>
    <t>K Q 7</t>
  </si>
  <si>
    <t>A 10 7</t>
  </si>
  <si>
    <t>A K 8 7</t>
  </si>
  <si>
    <t>K 9 8</t>
  </si>
  <si>
    <t>A K 8</t>
  </si>
  <si>
    <t>K 8 7</t>
  </si>
  <si>
    <t>A 10 K 8</t>
  </si>
  <si>
    <t>10 Q 8</t>
  </si>
  <si>
    <t>10 9 8</t>
  </si>
  <si>
    <t>10 Q 7</t>
  </si>
  <si>
    <t>10 9 8 7</t>
  </si>
  <si>
    <t>A 10 8</t>
  </si>
  <si>
    <t>H D</t>
  </si>
  <si>
    <t>C S</t>
  </si>
  <si>
    <t>K Q 8</t>
  </si>
  <si>
    <t>K Q 9 7</t>
  </si>
  <si>
    <t>Bd</t>
  </si>
  <si>
    <t>Ba</t>
  </si>
  <si>
    <t>s</t>
  </si>
  <si>
    <t>val</t>
  </si>
  <si>
    <t>decl</t>
  </si>
  <si>
    <t>V</t>
  </si>
  <si>
    <t>M</t>
  </si>
  <si>
    <t>Tbl</t>
  </si>
  <si>
    <t>seq</t>
  </si>
  <si>
    <t>bid</t>
  </si>
  <si>
    <t>h</t>
  </si>
  <si>
    <t>No</t>
  </si>
  <si>
    <t>S  +33</t>
  </si>
  <si>
    <t/>
  </si>
  <si>
    <t>N  +23</t>
  </si>
  <si>
    <t>G  +48</t>
  </si>
  <si>
    <t>Gs  +72</t>
  </si>
  <si>
    <t>Cs  +36</t>
  </si>
  <si>
    <t>C  –48</t>
  </si>
  <si>
    <t>S  –44</t>
  </si>
  <si>
    <t>C  +24</t>
  </si>
  <si>
    <t>H  +30</t>
  </si>
  <si>
    <t>G  +72</t>
  </si>
  <si>
    <t>N  –46</t>
  </si>
  <si>
    <t>pass</t>
  </si>
  <si>
    <t>G  –144</t>
  </si>
  <si>
    <t>Gs  +96</t>
  </si>
  <si>
    <t>S  +22</t>
  </si>
  <si>
    <t>H  –40</t>
  </si>
  <si>
    <t>H  +20</t>
  </si>
  <si>
    <t>G  +96</t>
  </si>
  <si>
    <t>D  +18</t>
  </si>
  <si>
    <t>ss</t>
  </si>
  <si>
    <t>hs</t>
  </si>
  <si>
    <t>C  +36</t>
  </si>
  <si>
    <t>H  –60</t>
  </si>
  <si>
    <t>C  –72</t>
  </si>
  <si>
    <t>D  +27</t>
  </si>
  <si>
    <t>Ds  +27</t>
  </si>
  <si>
    <t>o</t>
  </si>
  <si>
    <t>No  +46</t>
  </si>
  <si>
    <t>D  –54</t>
  </si>
  <si>
    <t>Ses</t>
  </si>
  <si>
    <t>Session</t>
  </si>
  <si>
    <t>Board</t>
  </si>
  <si>
    <t>Table</t>
  </si>
  <si>
    <t>P1</t>
  </si>
  <si>
    <t>T1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</si>
  <si>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</si>
  <si>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</si>
  <si>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</si>
  <si>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</si>
  <si>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</si>
  <si>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</si>
  <si>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</si>
  <si>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</si>
  <si>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Scoring Errors</t>
  </si>
  <si>
    <t>Patrick P</t>
  </si>
  <si>
    <t>H  +40</t>
  </si>
  <si>
    <t>rank</t>
  </si>
  <si>
    <t>orig rk</t>
  </si>
  <si>
    <t>Mike T</t>
  </si>
  <si>
    <t>Gss  +96</t>
  </si>
  <si>
    <t>H  –80</t>
  </si>
  <si>
    <t>A Q 7</t>
  </si>
  <si>
    <t>D  +36</t>
  </si>
  <si>
    <t>G  –96</t>
  </si>
  <si>
    <t>John T</t>
  </si>
  <si>
    <t>A 9 7</t>
  </si>
  <si>
    <t>A K 9</t>
  </si>
  <si>
    <t>K Q 9</t>
  </si>
  <si>
    <t>10 K 9 7</t>
  </si>
  <si>
    <t>K Q 8 7</t>
  </si>
  <si>
    <t>A 10 9</t>
  </si>
  <si>
    <t>C S D</t>
  </si>
  <si>
    <t>A Q 8</t>
  </si>
  <si>
    <t>K Q 9 8</t>
  </si>
  <si>
    <t>A Q 8 7</t>
  </si>
  <si>
    <t>D  –72</t>
  </si>
  <si>
    <t>A Q 9 8</t>
  </si>
  <si>
    <t>A 10 9 8</t>
  </si>
  <si>
    <t>K 9 8 7</t>
  </si>
  <si>
    <t>Ghs  +96</t>
  </si>
  <si>
    <t>10 K Q 7</t>
  </si>
  <si>
    <t>C S H</t>
  </si>
  <si>
    <t>A Q 9 7</t>
  </si>
  <si>
    <t>A 10 K 7</t>
  </si>
  <si>
    <t>Nick W</t>
  </si>
  <si>
    <t>Clive A</t>
  </si>
  <si>
    <t>Rachel D</t>
  </si>
  <si>
    <t>A 10 8 7</t>
  </si>
  <si>
    <t>Dh  +27</t>
  </si>
  <si>
    <t>C S H D</t>
  </si>
  <si>
    <t>A 9 8 7</t>
  </si>
  <si>
    <t>10 Q 9 7</t>
  </si>
  <si>
    <t>A 10 Q 9</t>
  </si>
  <si>
    <t>Gs  +144</t>
  </si>
  <si>
    <t>S H D</t>
  </si>
  <si>
    <t>10 K Q 8</t>
  </si>
  <si>
    <t>A K Q 9</t>
  </si>
  <si>
    <t>A 10 Q 7</t>
  </si>
  <si>
    <t>10 Q 8 7</t>
  </si>
  <si>
    <t>Hs  +30</t>
  </si>
  <si>
    <t>1</t>
  </si>
  <si>
    <t>A 10 K Q 8</t>
  </si>
  <si>
    <t>HJ, C10</t>
  </si>
  <si>
    <t>Beate S</t>
  </si>
  <si>
    <t>Chris B</t>
  </si>
  <si>
    <t>Patrick C</t>
  </si>
  <si>
    <t>10 K 8 7</t>
  </si>
  <si>
    <t>Ds  +36</t>
  </si>
  <si>
    <t>S  +44</t>
  </si>
  <si>
    <t>Dhs  +36</t>
  </si>
  <si>
    <t>Ss  +44</t>
  </si>
  <si>
    <t>Q 9 8 7</t>
  </si>
  <si>
    <t>10 K Q 9</t>
  </si>
  <si>
    <t>A 10 Q 9 7</t>
  </si>
  <si>
    <t>S10, D10</t>
  </si>
  <si>
    <t>SQ, DK</t>
  </si>
  <si>
    <t>Hs  +40</t>
  </si>
  <si>
    <t>C  +48</t>
  </si>
  <si>
    <t>Hs  +60</t>
  </si>
  <si>
    <t>Cs  +48</t>
  </si>
  <si>
    <t>G  +120</t>
  </si>
  <si>
    <t>Jordan R</t>
  </si>
  <si>
    <t>CJ, HK</t>
  </si>
  <si>
    <t>A 10 9 7</t>
  </si>
  <si>
    <t>Sh  +33</t>
  </si>
  <si>
    <t>Gss  +120</t>
  </si>
  <si>
    <t>C  –96</t>
  </si>
  <si>
    <t>G  –192</t>
  </si>
  <si>
    <t>12 November 2005</t>
  </si>
  <si>
    <t>10 K Q 9 7</t>
  </si>
  <si>
    <t>SQ, D7</t>
  </si>
  <si>
    <t>H9, DQ</t>
  </si>
  <si>
    <t>A 10 Q 8 7</t>
  </si>
  <si>
    <t>CK, D10</t>
  </si>
  <si>
    <t>DJ, CK</t>
  </si>
  <si>
    <t>DJ, SA</t>
  </si>
  <si>
    <t>HJ, C8</t>
  </si>
  <si>
    <t>C7, H8</t>
  </si>
  <si>
    <t>C9, D9</t>
  </si>
  <si>
    <t>C9, H9</t>
  </si>
  <si>
    <t>CA, S7</t>
  </si>
  <si>
    <t>C8, DK</t>
  </si>
  <si>
    <t>CA, C10</t>
  </si>
  <si>
    <t>HJ, SQ</t>
  </si>
  <si>
    <t>HJ, CA</t>
  </si>
  <si>
    <t>A 10 K Q 8 7</t>
  </si>
  <si>
    <t>S9, D10</t>
  </si>
  <si>
    <t>Chs  +48</t>
  </si>
  <si>
    <t>D  +54</t>
  </si>
  <si>
    <t>David R</t>
  </si>
  <si>
    <t>Lawrence S</t>
  </si>
  <si>
    <t>John P</t>
  </si>
  <si>
    <t>Css  +84</t>
  </si>
  <si>
    <t>C7, HQ</t>
  </si>
  <si>
    <t>H8, D8</t>
  </si>
  <si>
    <t>A Q 9 8 7</t>
  </si>
  <si>
    <t>C10, S10</t>
  </si>
  <si>
    <t>C8, D8</t>
  </si>
  <si>
    <t>A K 9 7</t>
  </si>
  <si>
    <t>DQ, D7</t>
  </si>
  <si>
    <t>C9, DK</t>
  </si>
  <si>
    <t>SQ, S7</t>
  </si>
  <si>
    <t>SJ, H7</t>
  </si>
  <si>
    <t>HA, H7</t>
  </si>
  <si>
    <t>K Q 9 8 7</t>
  </si>
  <si>
    <t>C8, DQ</t>
  </si>
  <si>
    <t>SJ, HQ</t>
  </si>
  <si>
    <t>CQ, H9</t>
  </si>
  <si>
    <t>HA, DA</t>
  </si>
  <si>
    <t>10 K 9 8 7</t>
  </si>
  <si>
    <t>CJ, D9</t>
  </si>
  <si>
    <t>CA, C7</t>
  </si>
  <si>
    <t>HK, DA</t>
  </si>
  <si>
    <t>A K 9 8</t>
  </si>
  <si>
    <t>SK, H10</t>
  </si>
  <si>
    <t>A 10 Q 9 8</t>
  </si>
  <si>
    <t>S10, SQ</t>
  </si>
  <si>
    <t>DJ, HA</t>
  </si>
  <si>
    <t>oh</t>
  </si>
  <si>
    <t>Ds  +18</t>
  </si>
  <si>
    <t>S  +55</t>
  </si>
  <si>
    <t>Noh  +59</t>
  </si>
  <si>
    <t>Ds  –72</t>
  </si>
  <si>
    <t>Table 2: schneider recorded, score should be +27</t>
  </si>
  <si>
    <t>Table 2: mis-scored as against 1, correct score +30</t>
  </si>
  <si>
    <t>C9, D10</t>
  </si>
  <si>
    <t>DJ, DA</t>
  </si>
  <si>
    <t>CQ, D10</t>
  </si>
  <si>
    <t>H9, DK</t>
  </si>
  <si>
    <t>S10, DK</t>
  </si>
  <si>
    <t>S9, H9</t>
  </si>
  <si>
    <t>S9, HA</t>
  </si>
  <si>
    <t>C10, HQ</t>
  </si>
  <si>
    <t>10 Q 9 8</t>
  </si>
  <si>
    <t>CA, CK</t>
  </si>
  <si>
    <t>HJ, H10</t>
  </si>
  <si>
    <t>C8, S9</t>
  </si>
  <si>
    <t>CJ, CK</t>
  </si>
  <si>
    <t>C9, S10</t>
  </si>
  <si>
    <t>C7, HA</t>
  </si>
  <si>
    <t>SJ, H10</t>
  </si>
  <si>
    <t>H7, DK</t>
  </si>
  <si>
    <t>Ss  +55</t>
  </si>
  <si>
    <t>D  –36</t>
  </si>
  <si>
    <t>Gs  +120</t>
  </si>
  <si>
    <t>Table 3 mis-scored as against 1, should be +27</t>
  </si>
  <si>
    <t>HA, H10</t>
  </si>
  <si>
    <t>A K Q 7</t>
  </si>
  <si>
    <t>HJ, S10</t>
  </si>
  <si>
    <t>A 10 K Q 7</t>
  </si>
  <si>
    <t>HJ, D8</t>
  </si>
  <si>
    <t>10 K Q 9 8</t>
  </si>
  <si>
    <t>A 10 K 9 8</t>
  </si>
  <si>
    <t>A K Q 8 7</t>
  </si>
  <si>
    <t>S10, S7</t>
  </si>
  <si>
    <t>HJ, S9</t>
  </si>
  <si>
    <t>HJ, DJ</t>
  </si>
  <si>
    <t>S9, HK</t>
  </si>
  <si>
    <t>A 10 K 9</t>
  </si>
  <si>
    <t>C7, D8</t>
  </si>
  <si>
    <t>SQ, H7</t>
  </si>
  <si>
    <t>SJ, H9</t>
  </si>
  <si>
    <t>CK, C9</t>
  </si>
  <si>
    <t>SJ, CK</t>
  </si>
  <si>
    <t>C8, D9</t>
  </si>
  <si>
    <t>A 10 Q 8</t>
  </si>
  <si>
    <t>SJ, D8</t>
  </si>
  <si>
    <t>C10, CK</t>
  </si>
  <si>
    <t>Ds  +45</t>
  </si>
  <si>
    <t>S  –22</t>
  </si>
  <si>
    <t>Dave R</t>
  </si>
  <si>
    <t>Table 4 failed to double for going off, should be –44</t>
  </si>
  <si>
    <t>Tables 3 &amp; 4 scored as against 1, should be +36</t>
  </si>
  <si>
    <t>D with 1, schneider, scored as +18 instead of +27</t>
  </si>
  <si>
    <t>H against 2 scored as +20 (against 1) instead of +30</t>
  </si>
  <si>
    <t>D against 2 scored as +18 (against 1) instead of +27</t>
  </si>
  <si>
    <t>S against 1, off, scored as –22 instead of –44</t>
  </si>
  <si>
    <t>3 &amp; 4</t>
  </si>
  <si>
    <t>C against 2 scored as +24 instead of +36 at both tables</t>
  </si>
  <si>
    <t>214+24 added to give 236 instead of 238 (the only addition error in the tournament — congratulations!)</t>
  </si>
  <si>
    <t>at Table 1 in the fourth round.  Then a 12-point error affected the match-points for position 3, meaning that second</t>
  </si>
  <si>
    <t>place should not have needed the tie-break based on average.  Fortunately none of the top places were changed.</t>
  </si>
  <si>
    <t>Finally a 22-point error was enough to change a different player's position by moving the average.</t>
  </si>
  <si>
    <t>The scoring errors were all small, but a 9-point error in session 3 on Table 3 was enough to affect the seating</t>
  </si>
  <si>
    <t>Session 1</t>
  </si>
  <si>
    <t>Session 2</t>
  </si>
  <si>
    <t>Session 3</t>
  </si>
  <si>
    <t>Session 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</si>
</sst>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righ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2.421875" style="23" customWidth="1"/>
    <col min="2" max="2" width="8.28125" style="4" customWidth="1"/>
    <col min="3" max="3" width="2.421875" style="22" customWidth="1"/>
    <col min="4" max="4" width="9.28125" style="4" customWidth="1"/>
    <col min="5" max="5" width="2.421875" style="23" customWidth="1"/>
    <col min="6" max="6" width="8.421875" style="4" customWidth="1"/>
    <col min="7" max="7" width="2.421875" style="23" customWidth="1"/>
    <col min="8" max="8" width="8.28125" style="4" customWidth="1"/>
    <col min="9" max="9" width="2.421875" style="22" customWidth="1"/>
    <col min="10" max="10" width="9.28125" style="4" customWidth="1"/>
    <col min="11" max="11" width="2.421875" style="23" customWidth="1"/>
    <col min="12" max="12" width="8.57421875" style="4" customWidth="1"/>
    <col min="13" max="13" width="2.421875" style="23" customWidth="1"/>
    <col min="14" max="14" width="9.28125" style="4" customWidth="1"/>
    <col min="15" max="15" width="2.421875" style="22" customWidth="1"/>
    <col min="16" max="16" width="9.28125" style="4" customWidth="1"/>
    <col min="17" max="17" width="2.421875" style="23" customWidth="1"/>
    <col min="18" max="18" width="9.421875" style="4" customWidth="1"/>
    <col min="19" max="16384" width="9.140625" style="23" customWidth="1"/>
  </cols>
  <sheetData>
    <row r="1" spans="1:18" ht="18.75" customHeight="1">
      <c r="A1" s="23" t="s">
        <v>187</v>
      </c>
      <c r="B1" s="38" t="s">
        <v>215</v>
      </c>
      <c r="C1" s="36"/>
      <c r="D1" s="36"/>
      <c r="E1" s="36"/>
      <c r="F1" s="36"/>
      <c r="G1" s="36"/>
      <c r="H1" s="36"/>
      <c r="I1" s="24"/>
      <c r="K1" s="37" t="s">
        <v>331</v>
      </c>
      <c r="L1" s="37"/>
      <c r="M1" s="37"/>
      <c r="N1" s="37"/>
      <c r="O1" s="37"/>
      <c r="P1" s="37"/>
      <c r="Q1" s="37"/>
      <c r="R1" s="37"/>
    </row>
    <row r="3" spans="2:18" ht="12.75">
      <c r="B3" s="4" t="s">
        <v>190</v>
      </c>
      <c r="D3" s="4" t="s">
        <v>236</v>
      </c>
      <c r="F3" s="4" t="s">
        <v>171</v>
      </c>
      <c r="H3" s="4" t="s">
        <v>236</v>
      </c>
      <c r="I3" s="23"/>
      <c r="J3" s="4" t="s">
        <v>171</v>
      </c>
      <c r="L3" s="4" t="s">
        <v>190</v>
      </c>
      <c r="N3" s="4" t="s">
        <v>171</v>
      </c>
      <c r="O3" s="23"/>
      <c r="P3" s="4" t="s">
        <v>190</v>
      </c>
      <c r="R3" s="4" t="s">
        <v>236</v>
      </c>
    </row>
    <row r="4" spans="2:18" ht="12.75">
      <c r="B4" s="4" t="s">
        <v>151</v>
      </c>
      <c r="D4" s="4" t="s">
        <v>191</v>
      </c>
      <c r="E4" s="22"/>
      <c r="F4" s="4" t="s">
        <v>172</v>
      </c>
      <c r="H4" s="4" t="s">
        <v>191</v>
      </c>
      <c r="J4" s="4" t="s">
        <v>172</v>
      </c>
      <c r="K4" s="22"/>
      <c r="L4" s="4" t="s">
        <v>151</v>
      </c>
      <c r="N4" s="4" t="s">
        <v>172</v>
      </c>
      <c r="P4" s="4" t="s">
        <v>151</v>
      </c>
      <c r="R4" s="4" t="s">
        <v>191</v>
      </c>
    </row>
    <row r="5" spans="2:18" ht="12.75">
      <c r="B5" s="4" t="s">
        <v>237</v>
      </c>
      <c r="D5" s="4" t="s">
        <v>141</v>
      </c>
      <c r="E5" s="22"/>
      <c r="F5" s="4" t="s">
        <v>238</v>
      </c>
      <c r="H5" s="4" t="s">
        <v>141</v>
      </c>
      <c r="J5" s="4" t="s">
        <v>238</v>
      </c>
      <c r="K5" s="22"/>
      <c r="L5" s="4" t="s">
        <v>237</v>
      </c>
      <c r="N5" s="4" t="s">
        <v>238</v>
      </c>
      <c r="P5" s="4" t="s">
        <v>237</v>
      </c>
      <c r="R5" s="4" t="s">
        <v>141</v>
      </c>
    </row>
    <row r="6" spans="2:18" ht="12.75">
      <c r="B6" s="4" t="s">
        <v>192</v>
      </c>
      <c r="D6" s="4" t="s">
        <v>173</v>
      </c>
      <c r="F6" s="4" t="s">
        <v>145</v>
      </c>
      <c r="H6" s="4" t="s">
        <v>173</v>
      </c>
      <c r="I6" s="23"/>
      <c r="J6" s="4" t="s">
        <v>145</v>
      </c>
      <c r="K6" s="22"/>
      <c r="L6" s="4" t="s">
        <v>192</v>
      </c>
      <c r="N6" s="4" t="s">
        <v>145</v>
      </c>
      <c r="P6" s="4" t="s">
        <v>192</v>
      </c>
      <c r="R6" s="4" t="s">
        <v>173</v>
      </c>
    </row>
    <row r="7" spans="5:11" ht="12.75">
      <c r="E7" s="22"/>
      <c r="K7" s="22"/>
    </row>
    <row r="8" spans="5:11" ht="12.75">
      <c r="E8" s="22"/>
      <c r="K8" s="22"/>
    </row>
    <row r="10" spans="1:16" ht="12.75">
      <c r="A10" s="13" t="str">
        <f>$A$1&amp;"/1"</f>
        <v>1/1</v>
      </c>
      <c r="B10" s="5"/>
      <c r="C10" s="22" t="s">
        <v>0</v>
      </c>
      <c r="D10" s="4" t="s">
        <v>2</v>
      </c>
      <c r="G10" s="13" t="str">
        <f>$A$1&amp;"/2"</f>
        <v>1/2</v>
      </c>
      <c r="I10" s="22" t="s">
        <v>0</v>
      </c>
      <c r="J10" s="4" t="s">
        <v>39</v>
      </c>
      <c r="M10" s="13" t="str">
        <f>$A$1&amp;"/3"</f>
        <v>1/3</v>
      </c>
      <c r="O10" s="22" t="s">
        <v>0</v>
      </c>
      <c r="P10" s="4" t="s">
        <v>3</v>
      </c>
    </row>
    <row r="11" spans="3:16" ht="12.75">
      <c r="C11" s="22" t="s">
        <v>1</v>
      </c>
      <c r="D11" s="4" t="s">
        <v>183</v>
      </c>
      <c r="I11" s="22" t="s">
        <v>1</v>
      </c>
      <c r="J11" s="4" t="s">
        <v>58</v>
      </c>
      <c r="O11" s="22" t="s">
        <v>1</v>
      </c>
      <c r="P11" s="4" t="s">
        <v>42</v>
      </c>
    </row>
    <row r="12" spans="3:16" ht="12.75">
      <c r="C12" s="22" t="s">
        <v>2</v>
      </c>
      <c r="D12" s="4" t="s">
        <v>31</v>
      </c>
      <c r="I12" s="22" t="s">
        <v>2</v>
      </c>
      <c r="J12" s="4" t="s">
        <v>20</v>
      </c>
      <c r="O12" s="22" t="s">
        <v>2</v>
      </c>
      <c r="P12" s="4" t="s">
        <v>71</v>
      </c>
    </row>
    <row r="13" spans="3:16" ht="12.75">
      <c r="C13" s="22" t="s">
        <v>3</v>
      </c>
      <c r="D13" s="4" t="s">
        <v>59</v>
      </c>
      <c r="I13" s="22" t="s">
        <v>3</v>
      </c>
      <c r="J13" s="4" t="s">
        <v>17</v>
      </c>
      <c r="O13" s="22" t="s">
        <v>3</v>
      </c>
      <c r="P13" s="4" t="s">
        <v>61</v>
      </c>
    </row>
    <row r="14" spans="3:16" ht="12.75">
      <c r="C14" s="22" t="s">
        <v>4</v>
      </c>
      <c r="D14" s="4" t="s">
        <v>56</v>
      </c>
      <c r="I14" s="22" t="s">
        <v>4</v>
      </c>
      <c r="J14" s="4" t="s">
        <v>54</v>
      </c>
      <c r="O14" s="22" t="s">
        <v>4</v>
      </c>
      <c r="P14" s="4" t="s">
        <v>26</v>
      </c>
    </row>
    <row r="15" spans="1:18" ht="12.75">
      <c r="A15" s="22" t="s">
        <v>0</v>
      </c>
      <c r="B15" s="4" t="s">
        <v>66</v>
      </c>
      <c r="D15" s="6" t="s">
        <v>5</v>
      </c>
      <c r="E15" s="22" t="s">
        <v>0</v>
      </c>
      <c r="G15" s="22" t="s">
        <v>0</v>
      </c>
      <c r="H15" s="4" t="s">
        <v>1</v>
      </c>
      <c r="J15" s="6" t="s">
        <v>6</v>
      </c>
      <c r="K15" s="22" t="s">
        <v>0</v>
      </c>
      <c r="M15" s="22" t="s">
        <v>0</v>
      </c>
      <c r="N15" s="4" t="s">
        <v>2</v>
      </c>
      <c r="P15" s="6" t="s">
        <v>7</v>
      </c>
      <c r="Q15" s="22" t="s">
        <v>0</v>
      </c>
      <c r="R15" s="4" t="s">
        <v>66</v>
      </c>
    </row>
    <row r="16" spans="1:18" ht="12.75">
      <c r="A16" s="22" t="s">
        <v>1</v>
      </c>
      <c r="E16" s="22" t="s">
        <v>1</v>
      </c>
      <c r="F16" s="4" t="s">
        <v>37</v>
      </c>
      <c r="G16" s="22" t="s">
        <v>1</v>
      </c>
      <c r="H16" s="4" t="s">
        <v>15</v>
      </c>
      <c r="K16" s="22" t="s">
        <v>1</v>
      </c>
      <c r="L16" s="4" t="s">
        <v>31</v>
      </c>
      <c r="M16" s="22" t="s">
        <v>1</v>
      </c>
      <c r="N16" s="4" t="s">
        <v>49</v>
      </c>
      <c r="Q16" s="22" t="s">
        <v>1</v>
      </c>
      <c r="R16" s="4" t="s">
        <v>50</v>
      </c>
    </row>
    <row r="17" spans="1:18" ht="12.75">
      <c r="A17" s="22" t="s">
        <v>2</v>
      </c>
      <c r="B17" s="4" t="s">
        <v>161</v>
      </c>
      <c r="C17" s="22" t="s">
        <v>8</v>
      </c>
      <c r="D17" s="7" t="s">
        <v>9</v>
      </c>
      <c r="E17" s="22" t="s">
        <v>2</v>
      </c>
      <c r="F17" s="5" t="s">
        <v>26</v>
      </c>
      <c r="G17" s="22" t="s">
        <v>2</v>
      </c>
      <c r="H17" s="4" t="s">
        <v>62</v>
      </c>
      <c r="I17" s="22" t="s">
        <v>10</v>
      </c>
      <c r="J17" s="7" t="s">
        <v>11</v>
      </c>
      <c r="K17" s="22" t="s">
        <v>2</v>
      </c>
      <c r="L17" s="5" t="s">
        <v>43</v>
      </c>
      <c r="M17" s="22" t="s">
        <v>2</v>
      </c>
      <c r="N17" s="4" t="s">
        <v>20</v>
      </c>
      <c r="O17" s="22" t="s">
        <v>12</v>
      </c>
      <c r="P17" s="7" t="s">
        <v>13</v>
      </c>
      <c r="Q17" s="22" t="s">
        <v>2</v>
      </c>
      <c r="R17" s="5" t="s">
        <v>69</v>
      </c>
    </row>
    <row r="18" spans="1:18" ht="13.5" thickBot="1">
      <c r="A18" s="22" t="s">
        <v>3</v>
      </c>
      <c r="B18" s="4" t="s">
        <v>67</v>
      </c>
      <c r="D18" s="6" t="s">
        <v>14</v>
      </c>
      <c r="E18" s="22" t="s">
        <v>3</v>
      </c>
      <c r="F18" s="4" t="s">
        <v>20</v>
      </c>
      <c r="G18" s="22" t="s">
        <v>3</v>
      </c>
      <c r="H18" s="4" t="s">
        <v>44</v>
      </c>
      <c r="J18" s="6" t="s">
        <v>14</v>
      </c>
      <c r="K18" s="22" t="s">
        <v>3</v>
      </c>
      <c r="L18" s="4" t="s">
        <v>170</v>
      </c>
      <c r="M18" s="22" t="s">
        <v>3</v>
      </c>
      <c r="N18" s="4" t="s">
        <v>16</v>
      </c>
      <c r="P18" s="6" t="s">
        <v>14</v>
      </c>
      <c r="Q18" s="22" t="s">
        <v>3</v>
      </c>
      <c r="R18" s="4" t="s">
        <v>67</v>
      </c>
    </row>
    <row r="19" spans="1:17" ht="13.5" thickBot="1">
      <c r="A19" s="22" t="s">
        <v>4</v>
      </c>
      <c r="B19" s="4" t="s">
        <v>22</v>
      </c>
      <c r="D19" s="8" t="s">
        <v>189</v>
      </c>
      <c r="E19" s="22" t="s">
        <v>4</v>
      </c>
      <c r="F19" s="4" t="s">
        <v>216</v>
      </c>
      <c r="G19" s="22" t="s">
        <v>4</v>
      </c>
      <c r="H19" s="4" t="s">
        <v>37</v>
      </c>
      <c r="J19" s="8" t="s">
        <v>189</v>
      </c>
      <c r="K19" s="22" t="s">
        <v>4</v>
      </c>
      <c r="L19" s="4" t="s">
        <v>49</v>
      </c>
      <c r="M19" s="22" t="s">
        <v>4</v>
      </c>
      <c r="N19" s="4" t="s">
        <v>161</v>
      </c>
      <c r="P19" s="8" t="s">
        <v>228</v>
      </c>
      <c r="Q19" s="22" t="s">
        <v>4</v>
      </c>
    </row>
    <row r="21" spans="1:18" ht="12.75">
      <c r="A21" s="9">
        <v>18</v>
      </c>
      <c r="B21" s="9" t="s">
        <v>99</v>
      </c>
      <c r="C21" s="9" t="s">
        <v>97</v>
      </c>
      <c r="D21" s="9" t="s">
        <v>97</v>
      </c>
      <c r="E21" s="9" t="s">
        <v>97</v>
      </c>
      <c r="F21" s="9" t="s">
        <v>97</v>
      </c>
      <c r="G21" s="9" t="s">
        <v>97</v>
      </c>
      <c r="H21" s="9" t="s">
        <v>97</v>
      </c>
      <c r="I21" s="9">
        <v>18</v>
      </c>
      <c r="J21" s="9" t="s">
        <v>100</v>
      </c>
      <c r="K21" s="9" t="s">
        <v>97</v>
      </c>
      <c r="L21" s="9" t="s">
        <v>97</v>
      </c>
      <c r="M21" s="9" t="s">
        <v>97</v>
      </c>
      <c r="N21" s="9" t="s">
        <v>97</v>
      </c>
      <c r="O21" s="9" t="s">
        <v>97</v>
      </c>
      <c r="P21" s="9" t="s">
        <v>97</v>
      </c>
      <c r="Q21" s="9">
        <v>18</v>
      </c>
      <c r="R21" s="9" t="s">
        <v>102</v>
      </c>
    </row>
    <row r="22" spans="1:18" ht="12.75">
      <c r="A22" s="9">
        <v>24</v>
      </c>
      <c r="B22" s="9" t="s">
        <v>99</v>
      </c>
      <c r="C22" s="9" t="s">
        <v>97</v>
      </c>
      <c r="D22" s="9" t="s">
        <v>97</v>
      </c>
      <c r="E22" s="9" t="s">
        <v>97</v>
      </c>
      <c r="F22" s="9" t="s">
        <v>97</v>
      </c>
      <c r="G22" s="9" t="s">
        <v>97</v>
      </c>
      <c r="H22" s="9" t="s">
        <v>97</v>
      </c>
      <c r="I22" s="9">
        <v>18</v>
      </c>
      <c r="J22" s="9" t="s">
        <v>99</v>
      </c>
      <c r="K22" s="9" t="s">
        <v>97</v>
      </c>
      <c r="L22" s="9" t="s">
        <v>97</v>
      </c>
      <c r="M22" s="9" t="s">
        <v>97</v>
      </c>
      <c r="N22" s="9" t="s">
        <v>97</v>
      </c>
      <c r="O22" s="9" t="s">
        <v>97</v>
      </c>
      <c r="P22" s="9" t="s">
        <v>97</v>
      </c>
      <c r="Q22" s="9">
        <v>18</v>
      </c>
      <c r="R22" s="9" t="s">
        <v>99</v>
      </c>
    </row>
    <row r="23" spans="1:18" ht="12.75">
      <c r="A23" s="9">
        <v>23</v>
      </c>
      <c r="B23" s="9" t="s">
        <v>211</v>
      </c>
      <c r="C23" s="9" t="s">
        <v>97</v>
      </c>
      <c r="D23" s="9" t="s">
        <v>97</v>
      </c>
      <c r="E23" s="9" t="s">
        <v>97</v>
      </c>
      <c r="F23" s="9" t="s">
        <v>97</v>
      </c>
      <c r="G23" s="9" t="s">
        <v>97</v>
      </c>
      <c r="H23" s="9" t="s">
        <v>97</v>
      </c>
      <c r="I23" s="9">
        <v>0</v>
      </c>
      <c r="J23" s="9" t="s">
        <v>108</v>
      </c>
      <c r="M23" s="9" t="s">
        <v>97</v>
      </c>
      <c r="N23" s="9" t="s">
        <v>97</v>
      </c>
      <c r="O23" s="9" t="s">
        <v>97</v>
      </c>
      <c r="P23" s="9" t="s">
        <v>97</v>
      </c>
      <c r="Q23" s="9">
        <v>18</v>
      </c>
      <c r="R23" s="9" t="s">
        <v>100</v>
      </c>
    </row>
    <row r="24" spans="1:18" ht="12.75">
      <c r="A24" s="9">
        <v>20</v>
      </c>
      <c r="B24" s="9" t="s">
        <v>211</v>
      </c>
      <c r="C24" s="9" t="s">
        <v>97</v>
      </c>
      <c r="D24" s="9" t="s">
        <v>97</v>
      </c>
      <c r="E24" s="9" t="s">
        <v>97</v>
      </c>
      <c r="F24" s="9" t="s">
        <v>97</v>
      </c>
      <c r="G24" s="9" t="s">
        <v>97</v>
      </c>
      <c r="H24" s="9" t="s">
        <v>97</v>
      </c>
      <c r="I24" s="9">
        <v>18</v>
      </c>
      <c r="J24" s="9" t="s">
        <v>100</v>
      </c>
      <c r="K24" s="9" t="s">
        <v>97</v>
      </c>
      <c r="L24" s="9" t="s">
        <v>97</v>
      </c>
      <c r="M24" s="9" t="s">
        <v>97</v>
      </c>
      <c r="N24" s="9" t="s">
        <v>97</v>
      </c>
      <c r="O24" s="9" t="s">
        <v>97</v>
      </c>
      <c r="P24" s="9" t="s">
        <v>97</v>
      </c>
      <c r="Q24" s="9">
        <v>18</v>
      </c>
      <c r="R24" s="9" t="s">
        <v>100</v>
      </c>
    </row>
    <row r="25" spans="3:16" ht="12.75">
      <c r="C25" s="22" t="s">
        <v>97</v>
      </c>
      <c r="D25" s="4" t="s">
        <v>97</v>
      </c>
      <c r="E25" s="23" t="s">
        <v>97</v>
      </c>
      <c r="I25" s="22" t="s">
        <v>97</v>
      </c>
      <c r="J25" s="4" t="s">
        <v>97</v>
      </c>
      <c r="K25" s="23" t="s">
        <v>97</v>
      </c>
      <c r="M25" s="23" t="s">
        <v>97</v>
      </c>
      <c r="O25" s="22" t="s">
        <v>97</v>
      </c>
      <c r="P25" s="4" t="s">
        <v>97</v>
      </c>
    </row>
    <row r="28" spans="1:15" ht="12.75">
      <c r="A28" s="13" t="str">
        <f>$A$1&amp;"/4"</f>
        <v>1/4</v>
      </c>
      <c r="C28" s="22" t="s">
        <v>0</v>
      </c>
      <c r="D28" s="4" t="s">
        <v>80</v>
      </c>
      <c r="G28" s="13" t="str">
        <f>$A$1&amp;"/5"</f>
        <v>1/5</v>
      </c>
      <c r="I28" s="22" t="s">
        <v>0</v>
      </c>
      <c r="J28" s="4" t="s">
        <v>1</v>
      </c>
      <c r="M28" s="13" t="str">
        <f>$A$1&amp;"/6"</f>
        <v>1/6</v>
      </c>
      <c r="O28" s="22" t="s">
        <v>0</v>
      </c>
    </row>
    <row r="29" spans="3:16" ht="12.75">
      <c r="C29" s="22" t="s">
        <v>1</v>
      </c>
      <c r="D29" s="4" t="s">
        <v>48</v>
      </c>
      <c r="I29" s="22" t="s">
        <v>1</v>
      </c>
      <c r="J29" s="4" t="s">
        <v>48</v>
      </c>
      <c r="O29" s="22" t="s">
        <v>1</v>
      </c>
      <c r="P29" s="4" t="s">
        <v>17</v>
      </c>
    </row>
    <row r="30" spans="3:16" ht="12.75">
      <c r="C30" s="22" t="s">
        <v>2</v>
      </c>
      <c r="D30" s="4" t="s">
        <v>67</v>
      </c>
      <c r="I30" s="22" t="s">
        <v>2</v>
      </c>
      <c r="J30" s="4" t="s">
        <v>36</v>
      </c>
      <c r="O30" s="22" t="s">
        <v>2</v>
      </c>
      <c r="P30" s="4" t="s">
        <v>48</v>
      </c>
    </row>
    <row r="31" spans="3:16" ht="12.75">
      <c r="C31" s="22" t="s">
        <v>3</v>
      </c>
      <c r="D31" s="4" t="s">
        <v>44</v>
      </c>
      <c r="I31" s="22" t="s">
        <v>3</v>
      </c>
      <c r="J31" s="4" t="s">
        <v>49</v>
      </c>
      <c r="O31" s="22" t="s">
        <v>3</v>
      </c>
      <c r="P31" s="4" t="s">
        <v>35</v>
      </c>
    </row>
    <row r="32" spans="3:16" ht="12.75">
      <c r="C32" s="22" t="s">
        <v>4</v>
      </c>
      <c r="D32" s="4" t="s">
        <v>31</v>
      </c>
      <c r="I32" s="22" t="s">
        <v>4</v>
      </c>
      <c r="J32" s="4" t="s">
        <v>29</v>
      </c>
      <c r="O32" s="22" t="s">
        <v>4</v>
      </c>
      <c r="P32" s="4" t="s">
        <v>174</v>
      </c>
    </row>
    <row r="33" spans="1:18" ht="12.75">
      <c r="A33" s="22" t="s">
        <v>0</v>
      </c>
      <c r="B33" s="4" t="s">
        <v>2</v>
      </c>
      <c r="D33" s="6" t="s">
        <v>5</v>
      </c>
      <c r="E33" s="22" t="s">
        <v>0</v>
      </c>
      <c r="F33" s="4" t="s">
        <v>1</v>
      </c>
      <c r="G33" s="22" t="s">
        <v>0</v>
      </c>
      <c r="H33" s="4" t="s">
        <v>39</v>
      </c>
      <c r="J33" s="6" t="s">
        <v>6</v>
      </c>
      <c r="K33" s="22" t="s">
        <v>0</v>
      </c>
      <c r="M33" s="22" t="s">
        <v>0</v>
      </c>
      <c r="N33" s="4" t="s">
        <v>81</v>
      </c>
      <c r="P33" s="6" t="s">
        <v>7</v>
      </c>
      <c r="Q33" s="22" t="s">
        <v>0</v>
      </c>
      <c r="R33" s="4" t="s">
        <v>80</v>
      </c>
    </row>
    <row r="34" spans="1:18" ht="12.75">
      <c r="A34" s="22" t="s">
        <v>1</v>
      </c>
      <c r="E34" s="22" t="s">
        <v>1</v>
      </c>
      <c r="F34" s="4" t="s">
        <v>188</v>
      </c>
      <c r="G34" s="22" t="s">
        <v>1</v>
      </c>
      <c r="H34" s="4" t="s">
        <v>53</v>
      </c>
      <c r="K34" s="22" t="s">
        <v>1</v>
      </c>
      <c r="L34" s="4" t="s">
        <v>27</v>
      </c>
      <c r="M34" s="22" t="s">
        <v>1</v>
      </c>
      <c r="N34" s="4" t="s">
        <v>68</v>
      </c>
      <c r="Q34" s="22" t="s">
        <v>1</v>
      </c>
      <c r="R34" s="4" t="s">
        <v>56</v>
      </c>
    </row>
    <row r="35" spans="1:18" ht="12.75">
      <c r="A35" s="22" t="s">
        <v>2</v>
      </c>
      <c r="B35" s="4" t="s">
        <v>56</v>
      </c>
      <c r="C35" s="22" t="s">
        <v>8</v>
      </c>
      <c r="D35" s="7" t="s">
        <v>9</v>
      </c>
      <c r="E35" s="22" t="s">
        <v>2</v>
      </c>
      <c r="F35" s="5" t="s">
        <v>15</v>
      </c>
      <c r="G35" s="22" t="s">
        <v>2</v>
      </c>
      <c r="H35" s="4" t="s">
        <v>20</v>
      </c>
      <c r="I35" s="22" t="s">
        <v>10</v>
      </c>
      <c r="J35" s="7" t="s">
        <v>11</v>
      </c>
      <c r="K35" s="22" t="s">
        <v>2</v>
      </c>
      <c r="L35" s="5" t="s">
        <v>40</v>
      </c>
      <c r="M35" s="22" t="s">
        <v>2</v>
      </c>
      <c r="N35" s="4" t="s">
        <v>27</v>
      </c>
      <c r="O35" s="22" t="s">
        <v>12</v>
      </c>
      <c r="P35" s="7" t="s">
        <v>13</v>
      </c>
      <c r="Q35" s="22" t="s">
        <v>2</v>
      </c>
      <c r="R35" s="5" t="s">
        <v>75</v>
      </c>
    </row>
    <row r="36" spans="1:18" ht="13.5" thickBot="1">
      <c r="A36" s="22" t="s">
        <v>3</v>
      </c>
      <c r="B36" s="4" t="s">
        <v>170</v>
      </c>
      <c r="D36" s="6" t="s">
        <v>14</v>
      </c>
      <c r="E36" s="22" t="s">
        <v>3</v>
      </c>
      <c r="F36" s="4" t="s">
        <v>17</v>
      </c>
      <c r="G36" s="22" t="s">
        <v>3</v>
      </c>
      <c r="H36" s="4" t="s">
        <v>31</v>
      </c>
      <c r="J36" s="6" t="s">
        <v>14</v>
      </c>
      <c r="K36" s="22" t="s">
        <v>3</v>
      </c>
      <c r="L36" s="4" t="s">
        <v>174</v>
      </c>
      <c r="M36" s="22" t="s">
        <v>3</v>
      </c>
      <c r="N36" s="4" t="s">
        <v>15</v>
      </c>
      <c r="P36" s="6" t="s">
        <v>14</v>
      </c>
      <c r="Q36" s="22" t="s">
        <v>3</v>
      </c>
      <c r="R36" s="4" t="s">
        <v>37</v>
      </c>
    </row>
    <row r="37" spans="1:18" ht="13.5" thickBot="1">
      <c r="A37" s="22" t="s">
        <v>4</v>
      </c>
      <c r="B37" s="4" t="s">
        <v>163</v>
      </c>
      <c r="D37" s="8" t="s">
        <v>217</v>
      </c>
      <c r="E37" s="22" t="s">
        <v>4</v>
      </c>
      <c r="F37" s="4" t="s">
        <v>29</v>
      </c>
      <c r="G37" s="22" t="s">
        <v>4</v>
      </c>
      <c r="H37" s="4" t="s">
        <v>163</v>
      </c>
      <c r="J37" s="8" t="s">
        <v>223</v>
      </c>
      <c r="K37" s="22" t="s">
        <v>4</v>
      </c>
      <c r="L37" s="4" t="s">
        <v>42</v>
      </c>
      <c r="M37" s="22" t="s">
        <v>4</v>
      </c>
      <c r="N37" s="4" t="s">
        <v>17</v>
      </c>
      <c r="P37" s="8" t="s">
        <v>229</v>
      </c>
      <c r="Q37" s="22" t="s">
        <v>4</v>
      </c>
      <c r="R37" s="4" t="s">
        <v>24</v>
      </c>
    </row>
    <row r="39" spans="1:18" ht="12.75">
      <c r="A39" s="9" t="s">
        <v>97</v>
      </c>
      <c r="B39" s="9" t="s">
        <v>97</v>
      </c>
      <c r="C39" s="9" t="s">
        <v>97</v>
      </c>
      <c r="D39" s="9" t="s">
        <v>97</v>
      </c>
      <c r="E39" s="9">
        <v>20</v>
      </c>
      <c r="F39" s="9" t="s">
        <v>104</v>
      </c>
      <c r="G39" s="9">
        <v>18</v>
      </c>
      <c r="H39" s="9" t="s">
        <v>122</v>
      </c>
      <c r="I39" s="9" t="s">
        <v>97</v>
      </c>
      <c r="J39" s="9" t="s">
        <v>97</v>
      </c>
      <c r="K39" s="9" t="s">
        <v>97</v>
      </c>
      <c r="L39" s="9" t="s">
        <v>97</v>
      </c>
      <c r="M39" s="9">
        <v>18</v>
      </c>
      <c r="N39" s="9" t="s">
        <v>106</v>
      </c>
      <c r="O39" s="9" t="s">
        <v>97</v>
      </c>
      <c r="P39" s="9" t="s">
        <v>97</v>
      </c>
      <c r="Q39" s="9" t="s">
        <v>97</v>
      </c>
      <c r="R39" s="9" t="s">
        <v>97</v>
      </c>
    </row>
    <row r="40" spans="1:18" ht="12.75">
      <c r="A40" s="9" t="s">
        <v>97</v>
      </c>
      <c r="B40" s="9" t="s">
        <v>97</v>
      </c>
      <c r="C40" s="9" t="s">
        <v>97</v>
      </c>
      <c r="D40" s="9" t="s">
        <v>97</v>
      </c>
      <c r="E40" s="9">
        <v>22</v>
      </c>
      <c r="F40" s="9" t="s">
        <v>104</v>
      </c>
      <c r="G40" s="9" t="s">
        <v>97</v>
      </c>
      <c r="H40" s="9" t="s">
        <v>97</v>
      </c>
      <c r="I40" s="9" t="s">
        <v>97</v>
      </c>
      <c r="J40" s="9" t="s">
        <v>97</v>
      </c>
      <c r="K40" s="9">
        <v>20</v>
      </c>
      <c r="L40" s="9" t="s">
        <v>119</v>
      </c>
      <c r="M40" s="9">
        <v>18</v>
      </c>
      <c r="N40" s="9" t="s">
        <v>110</v>
      </c>
      <c r="O40" s="9" t="s">
        <v>97</v>
      </c>
      <c r="P40" s="9" t="s">
        <v>97</v>
      </c>
      <c r="Q40" s="9" t="s">
        <v>97</v>
      </c>
      <c r="R40" s="9" t="s">
        <v>97</v>
      </c>
    </row>
    <row r="41" spans="1:18" ht="12.75">
      <c r="A41" s="9">
        <v>18</v>
      </c>
      <c r="B41" s="9" t="s">
        <v>115</v>
      </c>
      <c r="C41" s="9" t="s">
        <v>97</v>
      </c>
      <c r="D41" s="9" t="s">
        <v>97</v>
      </c>
      <c r="E41" s="9" t="s">
        <v>97</v>
      </c>
      <c r="F41" s="9" t="s">
        <v>97</v>
      </c>
      <c r="G41" s="9">
        <v>22</v>
      </c>
      <c r="H41" s="9" t="s">
        <v>101</v>
      </c>
      <c r="I41" s="9" t="s">
        <v>97</v>
      </c>
      <c r="J41" s="9" t="s">
        <v>97</v>
      </c>
      <c r="K41" s="9" t="s">
        <v>97</v>
      </c>
      <c r="L41" s="9" t="s">
        <v>97</v>
      </c>
      <c r="M41" s="9">
        <v>18</v>
      </c>
      <c r="N41" s="9" t="s">
        <v>110</v>
      </c>
      <c r="O41" s="9" t="s">
        <v>97</v>
      </c>
      <c r="P41" s="9" t="s">
        <v>97</v>
      </c>
      <c r="Q41" s="9" t="s">
        <v>97</v>
      </c>
      <c r="R41" s="9" t="s">
        <v>97</v>
      </c>
    </row>
    <row r="42" spans="1:18" ht="12.75">
      <c r="A42" s="9" t="s">
        <v>97</v>
      </c>
      <c r="B42" s="9" t="s">
        <v>97</v>
      </c>
      <c r="C42" s="9" t="s">
        <v>97</v>
      </c>
      <c r="D42" s="9" t="s">
        <v>97</v>
      </c>
      <c r="E42" s="9">
        <v>22</v>
      </c>
      <c r="F42" s="9" t="s">
        <v>104</v>
      </c>
      <c r="G42" s="9">
        <v>18</v>
      </c>
      <c r="H42" s="9" t="s">
        <v>122</v>
      </c>
      <c r="I42" s="9" t="s">
        <v>97</v>
      </c>
      <c r="J42" s="9" t="s">
        <v>97</v>
      </c>
      <c r="K42" s="9" t="s">
        <v>97</v>
      </c>
      <c r="L42" s="9" t="s">
        <v>97</v>
      </c>
      <c r="M42" s="9">
        <v>18</v>
      </c>
      <c r="N42" s="9" t="s">
        <v>212</v>
      </c>
      <c r="O42" s="9" t="s">
        <v>97</v>
      </c>
      <c r="P42" s="9" t="s">
        <v>97</v>
      </c>
      <c r="Q42" s="9" t="s">
        <v>97</v>
      </c>
      <c r="R42" s="9" t="s">
        <v>97</v>
      </c>
    </row>
    <row r="43" spans="3:15" ht="12.75">
      <c r="C43" s="22" t="s">
        <v>97</v>
      </c>
      <c r="D43" s="4" t="s">
        <v>97</v>
      </c>
      <c r="E43" s="23" t="s">
        <v>97</v>
      </c>
      <c r="G43" s="23" t="s">
        <v>97</v>
      </c>
      <c r="I43" s="22" t="s">
        <v>97</v>
      </c>
      <c r="J43" s="4" t="s">
        <v>97</v>
      </c>
      <c r="M43" s="23" t="s">
        <v>97</v>
      </c>
      <c r="O43" s="22" t="s">
        <v>97</v>
      </c>
    </row>
    <row r="46" spans="1:16" ht="12.75">
      <c r="A46" s="13" t="str">
        <f>$A$1&amp;"/7"</f>
        <v>1/7</v>
      </c>
      <c r="C46" s="22" t="s">
        <v>0</v>
      </c>
      <c r="D46" s="4" t="s">
        <v>66</v>
      </c>
      <c r="G46" s="13" t="str">
        <f>$A$1&amp;"/8"</f>
        <v>1/8</v>
      </c>
      <c r="I46" s="22" t="s">
        <v>0</v>
      </c>
      <c r="J46" s="4" t="s">
        <v>39</v>
      </c>
      <c r="M46" s="13" t="str">
        <f>$A$1&amp;"/9"</f>
        <v>1/9</v>
      </c>
      <c r="O46" s="22" t="s">
        <v>0</v>
      </c>
      <c r="P46" s="4" t="s">
        <v>39</v>
      </c>
    </row>
    <row r="47" spans="3:16" ht="12.75">
      <c r="C47" s="22" t="s">
        <v>1</v>
      </c>
      <c r="D47" s="4" t="s">
        <v>73</v>
      </c>
      <c r="I47" s="22" t="s">
        <v>1</v>
      </c>
      <c r="J47" s="4" t="s">
        <v>44</v>
      </c>
      <c r="O47" s="22" t="s">
        <v>1</v>
      </c>
      <c r="P47" s="4" t="s">
        <v>169</v>
      </c>
    </row>
    <row r="48" spans="3:16" ht="12.75">
      <c r="C48" s="22" t="s">
        <v>2</v>
      </c>
      <c r="D48" s="4" t="s">
        <v>17</v>
      </c>
      <c r="I48" s="22" t="s">
        <v>2</v>
      </c>
      <c r="J48" s="4" t="s">
        <v>57</v>
      </c>
      <c r="O48" s="22" t="s">
        <v>2</v>
      </c>
      <c r="P48" s="4" t="s">
        <v>22</v>
      </c>
    </row>
    <row r="49" spans="3:16" ht="12.75">
      <c r="C49" s="22" t="s">
        <v>3</v>
      </c>
      <c r="D49" s="4" t="s">
        <v>44</v>
      </c>
      <c r="I49" s="22" t="s">
        <v>3</v>
      </c>
      <c r="J49" s="4" t="s">
        <v>154</v>
      </c>
      <c r="O49" s="22" t="s">
        <v>3</v>
      </c>
      <c r="P49" s="4" t="s">
        <v>29</v>
      </c>
    </row>
    <row r="50" spans="3:16" ht="12.75">
      <c r="C50" s="22" t="s">
        <v>4</v>
      </c>
      <c r="D50" s="4" t="s">
        <v>50</v>
      </c>
      <c r="I50" s="22" t="s">
        <v>4</v>
      </c>
      <c r="J50" s="4" t="s">
        <v>25</v>
      </c>
      <c r="O50" s="22" t="s">
        <v>4</v>
      </c>
      <c r="P50" s="4" t="s">
        <v>27</v>
      </c>
    </row>
    <row r="51" spans="1:17" ht="12.75">
      <c r="A51" s="22" t="s">
        <v>0</v>
      </c>
      <c r="D51" s="6" t="s">
        <v>5</v>
      </c>
      <c r="E51" s="22" t="s">
        <v>0</v>
      </c>
      <c r="F51" s="4" t="s">
        <v>46</v>
      </c>
      <c r="G51" s="22" t="s">
        <v>0</v>
      </c>
      <c r="H51" s="4" t="s">
        <v>41</v>
      </c>
      <c r="J51" s="6" t="s">
        <v>6</v>
      </c>
      <c r="K51" s="22" t="s">
        <v>0</v>
      </c>
      <c r="M51" s="22" t="s">
        <v>0</v>
      </c>
      <c r="N51" s="4" t="s">
        <v>1</v>
      </c>
      <c r="P51" s="6" t="s">
        <v>7</v>
      </c>
      <c r="Q51" s="22" t="s">
        <v>0</v>
      </c>
    </row>
    <row r="52" spans="1:18" ht="12.75">
      <c r="A52" s="22" t="s">
        <v>1</v>
      </c>
      <c r="E52" s="22" t="s">
        <v>1</v>
      </c>
      <c r="F52" s="4" t="s">
        <v>179</v>
      </c>
      <c r="G52" s="22" t="s">
        <v>1</v>
      </c>
      <c r="H52" s="4" t="s">
        <v>57</v>
      </c>
      <c r="K52" s="22" t="s">
        <v>1</v>
      </c>
      <c r="L52" s="4" t="s">
        <v>50</v>
      </c>
      <c r="M52" s="22" t="s">
        <v>1</v>
      </c>
      <c r="N52" s="4" t="s">
        <v>29</v>
      </c>
      <c r="Q52" s="22" t="s">
        <v>1</v>
      </c>
      <c r="R52" s="4" t="s">
        <v>34</v>
      </c>
    </row>
    <row r="53" spans="1:18" ht="12.75">
      <c r="A53" s="22" t="s">
        <v>2</v>
      </c>
      <c r="B53" s="4" t="s">
        <v>174</v>
      </c>
      <c r="C53" s="22" t="s">
        <v>8</v>
      </c>
      <c r="D53" s="7" t="s">
        <v>9</v>
      </c>
      <c r="E53" s="22" t="s">
        <v>2</v>
      </c>
      <c r="F53" s="5" t="s">
        <v>24</v>
      </c>
      <c r="G53" s="22" t="s">
        <v>2</v>
      </c>
      <c r="H53" s="4" t="s">
        <v>161</v>
      </c>
      <c r="I53" s="22" t="s">
        <v>10</v>
      </c>
      <c r="J53" s="7" t="s">
        <v>11</v>
      </c>
      <c r="K53" s="22" t="s">
        <v>2</v>
      </c>
      <c r="L53" s="5" t="s">
        <v>29</v>
      </c>
      <c r="M53" s="22" t="s">
        <v>2</v>
      </c>
      <c r="N53" s="4" t="s">
        <v>38</v>
      </c>
      <c r="O53" s="22" t="s">
        <v>12</v>
      </c>
      <c r="P53" s="7" t="s">
        <v>13</v>
      </c>
      <c r="Q53" s="22" t="s">
        <v>2</v>
      </c>
      <c r="R53" s="5" t="s">
        <v>34</v>
      </c>
    </row>
    <row r="54" spans="1:18" ht="13.5" thickBot="1">
      <c r="A54" s="22" t="s">
        <v>3</v>
      </c>
      <c r="B54" s="4" t="s">
        <v>27</v>
      </c>
      <c r="D54" s="6" t="s">
        <v>14</v>
      </c>
      <c r="E54" s="22" t="s">
        <v>3</v>
      </c>
      <c r="F54" s="4" t="s">
        <v>18</v>
      </c>
      <c r="G54" s="22" t="s">
        <v>3</v>
      </c>
      <c r="J54" s="6" t="s">
        <v>14</v>
      </c>
      <c r="K54" s="22" t="s">
        <v>3</v>
      </c>
      <c r="L54" s="4" t="s">
        <v>69</v>
      </c>
      <c r="M54" s="22" t="s">
        <v>3</v>
      </c>
      <c r="N54" s="4" t="s">
        <v>24</v>
      </c>
      <c r="P54" s="6" t="s">
        <v>14</v>
      </c>
      <c r="Q54" s="22" t="s">
        <v>3</v>
      </c>
      <c r="R54" s="4" t="s">
        <v>177</v>
      </c>
    </row>
    <row r="55" spans="1:18" ht="13.5" thickBot="1">
      <c r="A55" s="22" t="s">
        <v>4</v>
      </c>
      <c r="B55" s="4" t="s">
        <v>165</v>
      </c>
      <c r="D55" s="8" t="s">
        <v>218</v>
      </c>
      <c r="E55" s="22" t="s">
        <v>4</v>
      </c>
      <c r="G55" s="22" t="s">
        <v>4</v>
      </c>
      <c r="H55" s="4" t="s">
        <v>15</v>
      </c>
      <c r="J55" s="8" t="s">
        <v>224</v>
      </c>
      <c r="K55" s="22" t="s">
        <v>4</v>
      </c>
      <c r="L55" s="4" t="s">
        <v>182</v>
      </c>
      <c r="M55" s="22" t="s">
        <v>4</v>
      </c>
      <c r="N55" s="4" t="s">
        <v>38</v>
      </c>
      <c r="P55" s="8" t="s">
        <v>230</v>
      </c>
      <c r="Q55" s="22" t="s">
        <v>4</v>
      </c>
      <c r="R55" s="4" t="s">
        <v>44</v>
      </c>
    </row>
    <row r="57" spans="1:18" ht="12.75">
      <c r="A57" s="9" t="s">
        <v>97</v>
      </c>
      <c r="B57" s="9" t="s">
        <v>97</v>
      </c>
      <c r="C57" s="9" t="s">
        <v>97</v>
      </c>
      <c r="D57" s="9" t="s">
        <v>97</v>
      </c>
      <c r="E57" s="9">
        <v>20</v>
      </c>
      <c r="F57" s="9" t="s">
        <v>104</v>
      </c>
      <c r="G57" s="9">
        <v>18</v>
      </c>
      <c r="H57" s="9" t="s">
        <v>103</v>
      </c>
      <c r="I57" s="9" t="s">
        <v>97</v>
      </c>
      <c r="J57" s="9" t="s">
        <v>97</v>
      </c>
      <c r="K57" s="9" t="s">
        <v>97</v>
      </c>
      <c r="L57" s="9" t="s">
        <v>97</v>
      </c>
      <c r="M57" s="9" t="s">
        <v>97</v>
      </c>
      <c r="N57" s="9" t="s">
        <v>97</v>
      </c>
      <c r="O57" s="9">
        <v>18</v>
      </c>
      <c r="P57" s="9" t="s">
        <v>99</v>
      </c>
      <c r="Q57" s="9" t="s">
        <v>97</v>
      </c>
      <c r="R57" s="9" t="s">
        <v>97</v>
      </c>
    </row>
    <row r="58" spans="1:18" ht="12.75">
      <c r="A58" s="9" t="s">
        <v>97</v>
      </c>
      <c r="B58" s="9" t="s">
        <v>97</v>
      </c>
      <c r="C58" s="9" t="s">
        <v>97</v>
      </c>
      <c r="D58" s="9" t="s">
        <v>97</v>
      </c>
      <c r="E58" s="9">
        <v>20</v>
      </c>
      <c r="F58" s="9" t="s">
        <v>104</v>
      </c>
      <c r="G58" s="9" t="s">
        <v>97</v>
      </c>
      <c r="H58" s="9" t="s">
        <v>97</v>
      </c>
      <c r="I58" s="9" t="s">
        <v>97</v>
      </c>
      <c r="J58" s="9" t="s">
        <v>97</v>
      </c>
      <c r="K58" s="9">
        <v>23</v>
      </c>
      <c r="L58" s="9" t="s">
        <v>235</v>
      </c>
      <c r="M58" s="9" t="s">
        <v>97</v>
      </c>
      <c r="N58" s="9" t="s">
        <v>97</v>
      </c>
      <c r="O58" s="9">
        <v>18</v>
      </c>
      <c r="P58" s="9" t="s">
        <v>99</v>
      </c>
      <c r="Q58" s="9" t="s">
        <v>97</v>
      </c>
      <c r="R58" s="9" t="s">
        <v>97</v>
      </c>
    </row>
    <row r="59" spans="1:18" ht="12.75">
      <c r="A59" s="9" t="s">
        <v>97</v>
      </c>
      <c r="B59" s="9" t="s">
        <v>97</v>
      </c>
      <c r="C59" s="9" t="s">
        <v>97</v>
      </c>
      <c r="D59" s="9" t="s">
        <v>97</v>
      </c>
      <c r="E59" s="9">
        <v>24</v>
      </c>
      <c r="F59" s="9" t="s">
        <v>102</v>
      </c>
      <c r="G59" s="9">
        <v>18</v>
      </c>
      <c r="H59" s="9" t="s">
        <v>111</v>
      </c>
      <c r="I59" s="9" t="s">
        <v>97</v>
      </c>
      <c r="J59" s="9" t="s">
        <v>97</v>
      </c>
      <c r="K59" s="9" t="s">
        <v>97</v>
      </c>
      <c r="L59" s="9" t="s">
        <v>97</v>
      </c>
      <c r="M59" s="9" t="s">
        <v>97</v>
      </c>
      <c r="N59" s="9" t="s">
        <v>97</v>
      </c>
      <c r="O59" s="9">
        <v>18</v>
      </c>
      <c r="P59" s="9" t="s">
        <v>101</v>
      </c>
      <c r="Q59" s="9" t="s">
        <v>97</v>
      </c>
      <c r="R59" s="9" t="s">
        <v>97</v>
      </c>
    </row>
    <row r="60" spans="1:18" ht="12.75">
      <c r="A60" s="9" t="s">
        <v>97</v>
      </c>
      <c r="B60" s="9" t="s">
        <v>97</v>
      </c>
      <c r="C60" s="9">
        <v>24</v>
      </c>
      <c r="D60" s="9" t="s">
        <v>102</v>
      </c>
      <c r="E60" s="9" t="s">
        <v>97</v>
      </c>
      <c r="F60" s="9" t="s">
        <v>97</v>
      </c>
      <c r="G60" s="9" t="s">
        <v>97</v>
      </c>
      <c r="H60" s="9" t="s">
        <v>97</v>
      </c>
      <c r="I60" s="9" t="s">
        <v>97</v>
      </c>
      <c r="J60" s="9" t="s">
        <v>97</v>
      </c>
      <c r="K60" s="9">
        <v>23</v>
      </c>
      <c r="L60" s="9" t="s">
        <v>98</v>
      </c>
      <c r="M60" s="9" t="s">
        <v>97</v>
      </c>
      <c r="N60" s="9" t="s">
        <v>97</v>
      </c>
      <c r="O60" s="9">
        <v>18</v>
      </c>
      <c r="P60" s="9" t="s">
        <v>100</v>
      </c>
      <c r="Q60" s="9" t="s">
        <v>97</v>
      </c>
      <c r="R60" s="9" t="s">
        <v>97</v>
      </c>
    </row>
    <row r="61" spans="5:11" ht="12.75">
      <c r="E61" s="22"/>
      <c r="K61" s="22"/>
    </row>
    <row r="62" spans="5:11" ht="12.75">
      <c r="E62" s="22"/>
      <c r="K62" s="22"/>
    </row>
    <row r="64" spans="1:16" ht="12.75">
      <c r="A64" s="13" t="str">
        <f>$A$1&amp;"/10"</f>
        <v>1/10</v>
      </c>
      <c r="C64" s="22" t="s">
        <v>0</v>
      </c>
      <c r="G64" s="13" t="str">
        <f>$A$1&amp;"/11"</f>
        <v>1/11</v>
      </c>
      <c r="I64" s="22" t="s">
        <v>0</v>
      </c>
      <c r="J64" s="4" t="s">
        <v>63</v>
      </c>
      <c r="M64" s="13" t="str">
        <f>$A$1&amp;"/12"</f>
        <v>1/12</v>
      </c>
      <c r="O64" s="22" t="s">
        <v>0</v>
      </c>
      <c r="P64" s="4" t="s">
        <v>66</v>
      </c>
    </row>
    <row r="65" spans="3:16" ht="12.75">
      <c r="C65" s="22" t="s">
        <v>1</v>
      </c>
      <c r="D65" s="4" t="s">
        <v>152</v>
      </c>
      <c r="I65" s="22" t="s">
        <v>1</v>
      </c>
      <c r="J65" s="4" t="s">
        <v>23</v>
      </c>
      <c r="O65" s="22" t="s">
        <v>1</v>
      </c>
      <c r="P65" s="4" t="s">
        <v>71</v>
      </c>
    </row>
    <row r="66" spans="3:16" ht="12.75">
      <c r="C66" s="22" t="s">
        <v>2</v>
      </c>
      <c r="D66" s="4" t="s">
        <v>67</v>
      </c>
      <c r="I66" s="22" t="s">
        <v>2</v>
      </c>
      <c r="J66" s="4" t="s">
        <v>44</v>
      </c>
      <c r="O66" s="22" t="s">
        <v>2</v>
      </c>
      <c r="P66" s="4" t="s">
        <v>51</v>
      </c>
    </row>
    <row r="67" spans="3:16" ht="12.75">
      <c r="C67" s="22" t="s">
        <v>3</v>
      </c>
      <c r="D67" s="4" t="s">
        <v>57</v>
      </c>
      <c r="I67" s="22" t="s">
        <v>3</v>
      </c>
      <c r="J67" s="4" t="s">
        <v>53</v>
      </c>
      <c r="O67" s="22" t="s">
        <v>3</v>
      </c>
      <c r="P67" s="4" t="s">
        <v>56</v>
      </c>
    </row>
    <row r="68" spans="3:16" ht="12.75">
      <c r="C68" s="22" t="s">
        <v>4</v>
      </c>
      <c r="D68" s="4" t="s">
        <v>37</v>
      </c>
      <c r="I68" s="22" t="s">
        <v>4</v>
      </c>
      <c r="J68" s="4" t="s">
        <v>25</v>
      </c>
      <c r="O68" s="22" t="s">
        <v>4</v>
      </c>
      <c r="P68" s="4" t="s">
        <v>17</v>
      </c>
    </row>
    <row r="69" spans="1:18" ht="12.75">
      <c r="A69" s="22" t="s">
        <v>0</v>
      </c>
      <c r="B69" s="4" t="s">
        <v>2</v>
      </c>
      <c r="D69" s="6" t="s">
        <v>5</v>
      </c>
      <c r="E69" s="22" t="s">
        <v>0</v>
      </c>
      <c r="F69" s="4" t="s">
        <v>63</v>
      </c>
      <c r="G69" s="22" t="s">
        <v>0</v>
      </c>
      <c r="J69" s="6" t="s">
        <v>6</v>
      </c>
      <c r="K69" s="22" t="s">
        <v>0</v>
      </c>
      <c r="L69" s="4" t="s">
        <v>2</v>
      </c>
      <c r="M69" s="22" t="s">
        <v>0</v>
      </c>
      <c r="P69" s="6" t="s">
        <v>7</v>
      </c>
      <c r="Q69" s="22" t="s">
        <v>0</v>
      </c>
      <c r="R69" s="4" t="s">
        <v>2</v>
      </c>
    </row>
    <row r="70" spans="1:17" ht="12.75">
      <c r="A70" s="22" t="s">
        <v>1</v>
      </c>
      <c r="E70" s="22" t="s">
        <v>1</v>
      </c>
      <c r="F70" s="4" t="s">
        <v>75</v>
      </c>
      <c r="G70" s="22" t="s">
        <v>1</v>
      </c>
      <c r="H70" s="4" t="s">
        <v>53</v>
      </c>
      <c r="K70" s="22" t="s">
        <v>1</v>
      </c>
      <c r="L70" s="4" t="s">
        <v>42</v>
      </c>
      <c r="M70" s="22" t="s">
        <v>1</v>
      </c>
      <c r="N70" s="4" t="s">
        <v>77</v>
      </c>
      <c r="Q70" s="22" t="s">
        <v>1</v>
      </c>
    </row>
    <row r="71" spans="1:18" ht="12.75">
      <c r="A71" s="22" t="s">
        <v>2</v>
      </c>
      <c r="B71" s="4" t="s">
        <v>44</v>
      </c>
      <c r="C71" s="22" t="s">
        <v>8</v>
      </c>
      <c r="D71" s="7" t="s">
        <v>9</v>
      </c>
      <c r="E71" s="22" t="s">
        <v>2</v>
      </c>
      <c r="F71" s="5" t="s">
        <v>15</v>
      </c>
      <c r="G71" s="22" t="s">
        <v>2</v>
      </c>
      <c r="H71" s="4" t="s">
        <v>170</v>
      </c>
      <c r="I71" s="22" t="s">
        <v>10</v>
      </c>
      <c r="J71" s="7" t="s">
        <v>11</v>
      </c>
      <c r="K71" s="22" t="s">
        <v>2</v>
      </c>
      <c r="L71" s="5" t="s">
        <v>17</v>
      </c>
      <c r="M71" s="22" t="s">
        <v>2</v>
      </c>
      <c r="N71" s="4" t="s">
        <v>34</v>
      </c>
      <c r="O71" s="22" t="s">
        <v>12</v>
      </c>
      <c r="P71" s="7" t="s">
        <v>13</v>
      </c>
      <c r="Q71" s="22" t="s">
        <v>2</v>
      </c>
      <c r="R71" s="5" t="s">
        <v>50</v>
      </c>
    </row>
    <row r="72" spans="1:18" ht="13.5" thickBot="1">
      <c r="A72" s="22" t="s">
        <v>3</v>
      </c>
      <c r="B72" s="4" t="s">
        <v>219</v>
      </c>
      <c r="D72" s="6" t="s">
        <v>14</v>
      </c>
      <c r="E72" s="22" t="s">
        <v>3</v>
      </c>
      <c r="G72" s="22" t="s">
        <v>3</v>
      </c>
      <c r="H72" s="4" t="s">
        <v>27</v>
      </c>
      <c r="J72" s="6" t="s">
        <v>14</v>
      </c>
      <c r="K72" s="22" t="s">
        <v>3</v>
      </c>
      <c r="L72" s="4" t="s">
        <v>32</v>
      </c>
      <c r="M72" s="22" t="s">
        <v>3</v>
      </c>
      <c r="N72" s="4" t="s">
        <v>200</v>
      </c>
      <c r="P72" s="6" t="s">
        <v>14</v>
      </c>
      <c r="Q72" s="22" t="s">
        <v>3</v>
      </c>
      <c r="R72" s="4" t="s">
        <v>31</v>
      </c>
    </row>
    <row r="73" spans="1:18" ht="13.5" thickBot="1">
      <c r="A73" s="22" t="s">
        <v>4</v>
      </c>
      <c r="B73" s="4" t="s">
        <v>61</v>
      </c>
      <c r="D73" s="8" t="s">
        <v>220</v>
      </c>
      <c r="E73" s="22" t="s">
        <v>4</v>
      </c>
      <c r="F73" s="4" t="s">
        <v>57</v>
      </c>
      <c r="G73" s="22" t="s">
        <v>4</v>
      </c>
      <c r="H73" s="4" t="s">
        <v>34</v>
      </c>
      <c r="J73" s="8" t="s">
        <v>225</v>
      </c>
      <c r="K73" s="22" t="s">
        <v>4</v>
      </c>
      <c r="L73" s="4" t="s">
        <v>45</v>
      </c>
      <c r="M73" s="22" t="s">
        <v>4</v>
      </c>
      <c r="P73" s="8" t="s">
        <v>231</v>
      </c>
      <c r="Q73" s="22" t="s">
        <v>4</v>
      </c>
      <c r="R73" s="4" t="s">
        <v>232</v>
      </c>
    </row>
    <row r="75" spans="1:18" ht="12.75">
      <c r="A75" s="9" t="s">
        <v>97</v>
      </c>
      <c r="B75" s="9" t="s">
        <v>97</v>
      </c>
      <c r="C75" s="9" t="s">
        <v>97</v>
      </c>
      <c r="D75" s="9" t="s">
        <v>97</v>
      </c>
      <c r="E75" s="9">
        <v>22</v>
      </c>
      <c r="F75" s="9" t="s">
        <v>104</v>
      </c>
      <c r="G75" s="9" t="s">
        <v>97</v>
      </c>
      <c r="H75" s="9" t="s">
        <v>97</v>
      </c>
      <c r="I75" s="9">
        <v>18</v>
      </c>
      <c r="J75" s="9" t="s">
        <v>104</v>
      </c>
      <c r="K75" s="9" t="s">
        <v>97</v>
      </c>
      <c r="L75" s="9" t="s">
        <v>97</v>
      </c>
      <c r="M75" s="9" t="s">
        <v>97</v>
      </c>
      <c r="N75" s="9" t="s">
        <v>97</v>
      </c>
      <c r="O75" s="9" t="s">
        <v>97</v>
      </c>
      <c r="P75" s="9" t="s">
        <v>97</v>
      </c>
      <c r="Q75" s="9">
        <v>18</v>
      </c>
      <c r="R75" s="9" t="s">
        <v>122</v>
      </c>
    </row>
    <row r="76" spans="1:18" ht="12.75">
      <c r="A76" s="9" t="s">
        <v>97</v>
      </c>
      <c r="B76" s="9" t="s">
        <v>97</v>
      </c>
      <c r="C76" s="9" t="s">
        <v>97</v>
      </c>
      <c r="D76" s="9" t="s">
        <v>97</v>
      </c>
      <c r="E76" s="9">
        <v>30</v>
      </c>
      <c r="F76" s="9" t="s">
        <v>99</v>
      </c>
      <c r="G76" s="9" t="s">
        <v>97</v>
      </c>
      <c r="H76" s="9" t="s">
        <v>97</v>
      </c>
      <c r="I76" s="9">
        <v>18</v>
      </c>
      <c r="J76" s="9" t="s">
        <v>104</v>
      </c>
      <c r="K76" s="9" t="s">
        <v>97</v>
      </c>
      <c r="L76" s="9" t="s">
        <v>97</v>
      </c>
      <c r="M76" s="9" t="s">
        <v>97</v>
      </c>
      <c r="N76" s="9" t="s">
        <v>97</v>
      </c>
      <c r="O76" s="9" t="s">
        <v>97</v>
      </c>
      <c r="P76" s="9" t="s">
        <v>97</v>
      </c>
      <c r="Q76" s="9">
        <v>18</v>
      </c>
      <c r="R76" s="9" t="s">
        <v>122</v>
      </c>
    </row>
    <row r="77" spans="1:18" ht="12.75">
      <c r="A77" s="9" t="s">
        <v>97</v>
      </c>
      <c r="B77" s="9" t="s">
        <v>97</v>
      </c>
      <c r="C77" s="9" t="s">
        <v>97</v>
      </c>
      <c r="D77" s="9" t="s">
        <v>97</v>
      </c>
      <c r="E77" s="9">
        <v>22</v>
      </c>
      <c r="F77" s="9" t="s">
        <v>101</v>
      </c>
      <c r="G77" s="9" t="s">
        <v>97</v>
      </c>
      <c r="H77" s="9" t="s">
        <v>97</v>
      </c>
      <c r="I77" s="9">
        <v>0</v>
      </c>
      <c r="J77" s="9" t="s">
        <v>108</v>
      </c>
      <c r="K77" s="9" t="s">
        <v>97</v>
      </c>
      <c r="L77" s="9" t="s">
        <v>97</v>
      </c>
      <c r="M77" s="9" t="s">
        <v>97</v>
      </c>
      <c r="N77" s="9" t="s">
        <v>97</v>
      </c>
      <c r="O77" s="9" t="s">
        <v>97</v>
      </c>
      <c r="P77" s="9" t="s">
        <v>97</v>
      </c>
      <c r="Q77" s="9">
        <v>20</v>
      </c>
      <c r="R77" s="9" t="s">
        <v>196</v>
      </c>
    </row>
    <row r="78" spans="1:18" ht="12.75">
      <c r="A78" s="9" t="s">
        <v>97</v>
      </c>
      <c r="B78" s="9" t="s">
        <v>97</v>
      </c>
      <c r="C78" s="9" t="s">
        <v>97</v>
      </c>
      <c r="D78" s="9" t="s">
        <v>97</v>
      </c>
      <c r="E78" s="9">
        <v>33</v>
      </c>
      <c r="F78" s="9" t="s">
        <v>234</v>
      </c>
      <c r="G78" s="9" t="s">
        <v>97</v>
      </c>
      <c r="H78" s="9" t="s">
        <v>97</v>
      </c>
      <c r="I78" s="9">
        <v>18</v>
      </c>
      <c r="J78" s="9" t="s">
        <v>104</v>
      </c>
      <c r="K78" s="9" t="s">
        <v>97</v>
      </c>
      <c r="L78" s="9" t="s">
        <v>97</v>
      </c>
      <c r="M78" s="9" t="s">
        <v>97</v>
      </c>
      <c r="N78" s="9" t="s">
        <v>97</v>
      </c>
      <c r="O78" s="9" t="s">
        <v>97</v>
      </c>
      <c r="P78" s="9" t="s">
        <v>97</v>
      </c>
      <c r="Q78" s="9">
        <v>22</v>
      </c>
      <c r="R78" s="9" t="s">
        <v>175</v>
      </c>
    </row>
    <row r="79" ht="12.75">
      <c r="A79" s="23" t="s">
        <v>97</v>
      </c>
    </row>
    <row r="82" spans="1:15" ht="12.75">
      <c r="A82" s="13" t="str">
        <f>$A$1&amp;"/13"</f>
        <v>1/13</v>
      </c>
      <c r="C82" s="22" t="s">
        <v>0</v>
      </c>
      <c r="G82" s="13" t="str">
        <f>$A$1&amp;"/14"</f>
        <v>1/14</v>
      </c>
      <c r="I82" s="22" t="s">
        <v>0</v>
      </c>
      <c r="J82" s="4" t="s">
        <v>3</v>
      </c>
      <c r="M82" s="13" t="str">
        <f>$A$1&amp;"/15"</f>
        <v>1/15</v>
      </c>
      <c r="O82" s="22" t="s">
        <v>0</v>
      </c>
    </row>
    <row r="83" spans="3:16" ht="12.75">
      <c r="C83" s="22" t="s">
        <v>1</v>
      </c>
      <c r="D83" s="4" t="s">
        <v>17</v>
      </c>
      <c r="I83" s="22" t="s">
        <v>1</v>
      </c>
      <c r="J83" s="4" t="s">
        <v>75</v>
      </c>
      <c r="O83" s="22" t="s">
        <v>1</v>
      </c>
      <c r="P83" s="4" t="s">
        <v>79</v>
      </c>
    </row>
    <row r="84" spans="3:16" ht="12.75">
      <c r="C84" s="22" t="s">
        <v>2</v>
      </c>
      <c r="D84" s="4" t="s">
        <v>75</v>
      </c>
      <c r="I84" s="22" t="s">
        <v>2</v>
      </c>
      <c r="O84" s="22" t="s">
        <v>2</v>
      </c>
      <c r="P84" s="4" t="s">
        <v>25</v>
      </c>
    </row>
    <row r="85" spans="3:16" ht="12.75">
      <c r="C85" s="22" t="s">
        <v>3</v>
      </c>
      <c r="D85" s="4" t="s">
        <v>161</v>
      </c>
      <c r="I85" s="22" t="s">
        <v>3</v>
      </c>
      <c r="J85" s="4" t="s">
        <v>61</v>
      </c>
      <c r="O85" s="22" t="s">
        <v>3</v>
      </c>
      <c r="P85" s="4" t="s">
        <v>164</v>
      </c>
    </row>
    <row r="86" spans="3:16" ht="12.75">
      <c r="C86" s="22" t="s">
        <v>4</v>
      </c>
      <c r="D86" s="4" t="s">
        <v>37</v>
      </c>
      <c r="I86" s="22" t="s">
        <v>4</v>
      </c>
      <c r="J86" s="4" t="s">
        <v>174</v>
      </c>
      <c r="O86" s="22" t="s">
        <v>4</v>
      </c>
      <c r="P86" s="4" t="s">
        <v>42</v>
      </c>
    </row>
    <row r="87" spans="1:18" ht="12.75">
      <c r="A87" s="22" t="s">
        <v>0</v>
      </c>
      <c r="D87" s="6" t="s">
        <v>5</v>
      </c>
      <c r="E87" s="22" t="s">
        <v>0</v>
      </c>
      <c r="F87" s="4" t="s">
        <v>168</v>
      </c>
      <c r="G87" s="22" t="s">
        <v>0</v>
      </c>
      <c r="H87" s="4" t="s">
        <v>1</v>
      </c>
      <c r="J87" s="6" t="s">
        <v>6</v>
      </c>
      <c r="K87" s="22" t="s">
        <v>0</v>
      </c>
      <c r="L87" s="4" t="s">
        <v>39</v>
      </c>
      <c r="M87" s="22" t="s">
        <v>0</v>
      </c>
      <c r="N87" s="4" t="s">
        <v>41</v>
      </c>
      <c r="P87" s="6" t="s">
        <v>7</v>
      </c>
      <c r="Q87" s="22" t="s">
        <v>0</v>
      </c>
      <c r="R87" s="4" t="s">
        <v>39</v>
      </c>
    </row>
    <row r="88" spans="1:18" ht="12.75">
      <c r="A88" s="22" t="s">
        <v>1</v>
      </c>
      <c r="B88" s="4" t="s">
        <v>50</v>
      </c>
      <c r="E88" s="22" t="s">
        <v>1</v>
      </c>
      <c r="F88" s="4" t="s">
        <v>58</v>
      </c>
      <c r="G88" s="22" t="s">
        <v>1</v>
      </c>
      <c r="H88" s="4" t="s">
        <v>31</v>
      </c>
      <c r="K88" s="22" t="s">
        <v>1</v>
      </c>
      <c r="L88" s="4" t="s">
        <v>40</v>
      </c>
      <c r="M88" s="22" t="s">
        <v>1</v>
      </c>
      <c r="N88" s="4" t="s">
        <v>42</v>
      </c>
      <c r="Q88" s="22" t="s">
        <v>1</v>
      </c>
      <c r="R88" s="4" t="s">
        <v>49</v>
      </c>
    </row>
    <row r="89" spans="1:18" ht="12.75">
      <c r="A89" s="22" t="s">
        <v>2</v>
      </c>
      <c r="B89" s="4" t="s">
        <v>48</v>
      </c>
      <c r="C89" s="22" t="s">
        <v>8</v>
      </c>
      <c r="D89" s="7" t="s">
        <v>9</v>
      </c>
      <c r="E89" s="22" t="s">
        <v>2</v>
      </c>
      <c r="F89" s="5" t="s">
        <v>27</v>
      </c>
      <c r="G89" s="22" t="s">
        <v>2</v>
      </c>
      <c r="H89" s="4" t="s">
        <v>219</v>
      </c>
      <c r="I89" s="22" t="s">
        <v>10</v>
      </c>
      <c r="J89" s="7" t="s">
        <v>11</v>
      </c>
      <c r="K89" s="22" t="s">
        <v>2</v>
      </c>
      <c r="L89" s="5" t="s">
        <v>57</v>
      </c>
      <c r="M89" s="22" t="s">
        <v>2</v>
      </c>
      <c r="N89" s="4" t="s">
        <v>163</v>
      </c>
      <c r="O89" s="22" t="s">
        <v>12</v>
      </c>
      <c r="P89" s="7" t="s">
        <v>13</v>
      </c>
      <c r="Q89" s="22" t="s">
        <v>2</v>
      </c>
      <c r="R89" s="5" t="s">
        <v>31</v>
      </c>
    </row>
    <row r="90" spans="1:18" ht="13.5" thickBot="1">
      <c r="A90" s="22" t="s">
        <v>3</v>
      </c>
      <c r="B90" s="4" t="s">
        <v>47</v>
      </c>
      <c r="D90" s="6" t="s">
        <v>14</v>
      </c>
      <c r="E90" s="22" t="s">
        <v>3</v>
      </c>
      <c r="F90" s="4" t="s">
        <v>17</v>
      </c>
      <c r="G90" s="22" t="s">
        <v>3</v>
      </c>
      <c r="H90" s="4" t="s">
        <v>37</v>
      </c>
      <c r="J90" s="6" t="s">
        <v>14</v>
      </c>
      <c r="K90" s="22" t="s">
        <v>3</v>
      </c>
      <c r="L90" s="4" t="s">
        <v>47</v>
      </c>
      <c r="M90" s="22" t="s">
        <v>3</v>
      </c>
      <c r="N90" s="4" t="s">
        <v>20</v>
      </c>
      <c r="P90" s="6" t="s">
        <v>14</v>
      </c>
      <c r="Q90" s="22" t="s">
        <v>3</v>
      </c>
      <c r="R90" s="4" t="s">
        <v>42</v>
      </c>
    </row>
    <row r="91" spans="1:18" ht="13.5" thickBot="1">
      <c r="A91" s="22" t="s">
        <v>4</v>
      </c>
      <c r="B91" s="4" t="s">
        <v>199</v>
      </c>
      <c r="D91" s="8" t="s">
        <v>221</v>
      </c>
      <c r="E91" s="22" t="s">
        <v>4</v>
      </c>
      <c r="F91" s="4" t="s">
        <v>22</v>
      </c>
      <c r="G91" s="22" t="s">
        <v>4</v>
      </c>
      <c r="H91" s="4" t="s">
        <v>31</v>
      </c>
      <c r="J91" s="8" t="s">
        <v>226</v>
      </c>
      <c r="K91" s="22" t="s">
        <v>4</v>
      </c>
      <c r="L91" s="4" t="s">
        <v>49</v>
      </c>
      <c r="M91" s="22" t="s">
        <v>4</v>
      </c>
      <c r="N91" s="4" t="s">
        <v>17</v>
      </c>
      <c r="P91" s="8" t="s">
        <v>201</v>
      </c>
      <c r="Q91" s="22" t="s">
        <v>4</v>
      </c>
      <c r="R91" s="4" t="s">
        <v>159</v>
      </c>
    </row>
    <row r="93" spans="1:18" ht="12.75">
      <c r="A93" s="9" t="s">
        <v>97</v>
      </c>
      <c r="B93" s="9" t="s">
        <v>97</v>
      </c>
      <c r="C93" s="9" t="s">
        <v>97</v>
      </c>
      <c r="D93" s="9" t="s">
        <v>97</v>
      </c>
      <c r="E93" s="9">
        <v>18</v>
      </c>
      <c r="F93" s="9" t="s">
        <v>207</v>
      </c>
      <c r="G93" s="9" t="s">
        <v>97</v>
      </c>
      <c r="H93" s="9" t="s">
        <v>97</v>
      </c>
      <c r="I93" s="9">
        <v>18</v>
      </c>
      <c r="J93" s="9" t="s">
        <v>118</v>
      </c>
      <c r="K93" s="9" t="s">
        <v>97</v>
      </c>
      <c r="L93" s="9" t="s">
        <v>97</v>
      </c>
      <c r="M93" s="9" t="s">
        <v>97</v>
      </c>
      <c r="N93" s="9" t="s">
        <v>97</v>
      </c>
      <c r="O93" s="9">
        <v>22</v>
      </c>
      <c r="P93" s="9" t="s">
        <v>107</v>
      </c>
      <c r="Q93" s="9" t="s">
        <v>97</v>
      </c>
      <c r="R93" s="9" t="s">
        <v>97</v>
      </c>
    </row>
    <row r="94" spans="1:18" ht="12.75">
      <c r="A94" s="9" t="s">
        <v>97</v>
      </c>
      <c r="B94" s="9" t="s">
        <v>97</v>
      </c>
      <c r="C94" s="9" t="s">
        <v>97</v>
      </c>
      <c r="D94" s="9" t="s">
        <v>97</v>
      </c>
      <c r="E94" s="9">
        <v>18</v>
      </c>
      <c r="F94" s="9" t="s">
        <v>180</v>
      </c>
      <c r="G94" s="9">
        <v>18</v>
      </c>
      <c r="H94" s="9" t="s">
        <v>111</v>
      </c>
      <c r="I94" s="9" t="s">
        <v>97</v>
      </c>
      <c r="J94" s="9" t="s">
        <v>97</v>
      </c>
      <c r="K94" s="9" t="s">
        <v>97</v>
      </c>
      <c r="L94" s="9" t="s">
        <v>97</v>
      </c>
      <c r="M94" s="9">
        <v>18</v>
      </c>
      <c r="N94" s="9" t="s">
        <v>111</v>
      </c>
      <c r="O94" s="9" t="s">
        <v>97</v>
      </c>
      <c r="P94" s="9" t="s">
        <v>97</v>
      </c>
      <c r="Q94" s="9" t="s">
        <v>97</v>
      </c>
      <c r="R94" s="9" t="s">
        <v>97</v>
      </c>
    </row>
    <row r="95" spans="1:18" ht="12.75">
      <c r="A95" s="9" t="s">
        <v>97</v>
      </c>
      <c r="B95" s="9" t="s">
        <v>97</v>
      </c>
      <c r="C95" s="9" t="s">
        <v>97</v>
      </c>
      <c r="D95" s="9" t="s">
        <v>97</v>
      </c>
      <c r="E95" s="9">
        <v>18</v>
      </c>
      <c r="F95" s="9" t="s">
        <v>239</v>
      </c>
      <c r="G95" s="9">
        <v>18</v>
      </c>
      <c r="H95" s="9" t="s">
        <v>111</v>
      </c>
      <c r="I95" s="9" t="s">
        <v>97</v>
      </c>
      <c r="J95" s="9" t="s">
        <v>97</v>
      </c>
      <c r="K95" s="9" t="s">
        <v>97</v>
      </c>
      <c r="L95" s="9" t="s">
        <v>97</v>
      </c>
      <c r="M95" s="9">
        <v>18</v>
      </c>
      <c r="N95" s="9" t="s">
        <v>103</v>
      </c>
      <c r="O95" s="9" t="s">
        <v>97</v>
      </c>
      <c r="P95" s="9" t="s">
        <v>97</v>
      </c>
      <c r="Q95" s="9" t="s">
        <v>97</v>
      </c>
      <c r="R95" s="9" t="s">
        <v>97</v>
      </c>
    </row>
    <row r="96" spans="1:18" ht="12.75">
      <c r="A96" s="9" t="s">
        <v>97</v>
      </c>
      <c r="B96" s="9" t="s">
        <v>97</v>
      </c>
      <c r="C96" s="9" t="s">
        <v>97</v>
      </c>
      <c r="D96" s="9" t="s">
        <v>97</v>
      </c>
      <c r="E96" s="9">
        <v>24</v>
      </c>
      <c r="F96" s="9" t="s">
        <v>207</v>
      </c>
      <c r="G96" s="9" t="s">
        <v>97</v>
      </c>
      <c r="H96" s="9" t="s">
        <v>97</v>
      </c>
      <c r="I96" s="9">
        <v>23</v>
      </c>
      <c r="J96" s="9" t="s">
        <v>118</v>
      </c>
      <c r="K96" s="9" t="s">
        <v>97</v>
      </c>
      <c r="L96" s="9" t="s">
        <v>97</v>
      </c>
      <c r="M96" s="9">
        <v>18</v>
      </c>
      <c r="N96" s="9" t="s">
        <v>111</v>
      </c>
      <c r="O96" s="9" t="s">
        <v>97</v>
      </c>
      <c r="P96" s="9" t="s">
        <v>97</v>
      </c>
      <c r="Q96" s="9" t="s">
        <v>97</v>
      </c>
      <c r="R96" s="9" t="s">
        <v>97</v>
      </c>
    </row>
    <row r="97" spans="17:18" ht="12.75">
      <c r="Q97" s="23" t="s">
        <v>97</v>
      </c>
      <c r="R97" s="4" t="s">
        <v>97</v>
      </c>
    </row>
    <row r="100" spans="1:16" ht="12.75">
      <c r="A100" s="13" t="str">
        <f>$A$1&amp;"/16"</f>
        <v>1/16</v>
      </c>
      <c r="C100" s="22" t="s">
        <v>0</v>
      </c>
      <c r="D100" s="4" t="s">
        <v>41</v>
      </c>
      <c r="G100" s="13" t="str">
        <f>$A$1&amp;"/17"</f>
        <v>1/17</v>
      </c>
      <c r="I100" s="22" t="s">
        <v>0</v>
      </c>
      <c r="J100" s="4" t="s">
        <v>80</v>
      </c>
      <c r="M100" s="13" t="str">
        <f>$A$1&amp;"/18"</f>
        <v>1/18</v>
      </c>
      <c r="O100" s="22" t="s">
        <v>0</v>
      </c>
      <c r="P100" s="4" t="s">
        <v>2</v>
      </c>
    </row>
    <row r="101" spans="3:16" ht="12.75">
      <c r="C101" s="22" t="s">
        <v>1</v>
      </c>
      <c r="D101" s="4" t="s">
        <v>24</v>
      </c>
      <c r="I101" s="22" t="s">
        <v>1</v>
      </c>
      <c r="J101" s="4" t="s">
        <v>78</v>
      </c>
      <c r="O101" s="22" t="s">
        <v>1</v>
      </c>
      <c r="P101" s="4" t="s">
        <v>47</v>
      </c>
    </row>
    <row r="102" spans="3:15" ht="12.75">
      <c r="C102" s="22" t="s">
        <v>2</v>
      </c>
      <c r="D102" s="4" t="s">
        <v>29</v>
      </c>
      <c r="I102" s="22" t="s">
        <v>2</v>
      </c>
      <c r="J102" s="4" t="s">
        <v>20</v>
      </c>
      <c r="O102" s="22" t="s">
        <v>2</v>
      </c>
    </row>
    <row r="103" spans="3:16" ht="12.75">
      <c r="C103" s="22" t="s">
        <v>3</v>
      </c>
      <c r="D103" s="4" t="s">
        <v>18</v>
      </c>
      <c r="I103" s="22" t="s">
        <v>3</v>
      </c>
      <c r="J103" s="4" t="s">
        <v>45</v>
      </c>
      <c r="O103" s="22" t="s">
        <v>3</v>
      </c>
      <c r="P103" s="4" t="s">
        <v>54</v>
      </c>
    </row>
    <row r="104" spans="3:16" ht="12.75">
      <c r="C104" s="22" t="s">
        <v>4</v>
      </c>
      <c r="D104" s="4" t="s">
        <v>76</v>
      </c>
      <c r="I104" s="22" t="s">
        <v>4</v>
      </c>
      <c r="O104" s="22" t="s">
        <v>4</v>
      </c>
      <c r="P104" s="4" t="s">
        <v>161</v>
      </c>
    </row>
    <row r="105" spans="1:18" ht="12.75">
      <c r="A105" s="22" t="s">
        <v>0</v>
      </c>
      <c r="B105" s="4" t="s">
        <v>2</v>
      </c>
      <c r="D105" s="6" t="s">
        <v>5</v>
      </c>
      <c r="E105" s="22" t="s">
        <v>0</v>
      </c>
      <c r="F105" s="23"/>
      <c r="G105" s="22" t="s">
        <v>0</v>
      </c>
      <c r="H105" s="4" t="s">
        <v>1</v>
      </c>
      <c r="J105" s="6" t="s">
        <v>6</v>
      </c>
      <c r="K105" s="22" t="s">
        <v>0</v>
      </c>
      <c r="L105" s="4" t="s">
        <v>2</v>
      </c>
      <c r="M105" s="22" t="s">
        <v>0</v>
      </c>
      <c r="N105" s="4" t="s">
        <v>66</v>
      </c>
      <c r="P105" s="6" t="s">
        <v>7</v>
      </c>
      <c r="Q105" s="22" t="s">
        <v>0</v>
      </c>
      <c r="R105" s="4" t="s">
        <v>3</v>
      </c>
    </row>
    <row r="106" spans="1:18" ht="12.75">
      <c r="A106" s="22" t="s">
        <v>1</v>
      </c>
      <c r="B106" s="4" t="s">
        <v>32</v>
      </c>
      <c r="E106" s="22" t="s">
        <v>1</v>
      </c>
      <c r="F106" s="4" t="s">
        <v>50</v>
      </c>
      <c r="G106" s="22" t="s">
        <v>1</v>
      </c>
      <c r="H106" s="4" t="s">
        <v>31</v>
      </c>
      <c r="K106" s="22" t="s">
        <v>1</v>
      </c>
      <c r="L106" s="4" t="s">
        <v>20</v>
      </c>
      <c r="M106" s="22" t="s">
        <v>1</v>
      </c>
      <c r="N106" s="4" t="s">
        <v>15</v>
      </c>
      <c r="Q106" s="22" t="s">
        <v>1</v>
      </c>
      <c r="R106" s="4" t="s">
        <v>58</v>
      </c>
    </row>
    <row r="107" spans="1:18" ht="12.75">
      <c r="A107" s="22" t="s">
        <v>2</v>
      </c>
      <c r="B107" s="4" t="s">
        <v>25</v>
      </c>
      <c r="C107" s="22" t="s">
        <v>8</v>
      </c>
      <c r="D107" s="7" t="s">
        <v>9</v>
      </c>
      <c r="E107" s="22" t="s">
        <v>2</v>
      </c>
      <c r="F107" s="4" t="s">
        <v>160</v>
      </c>
      <c r="G107" s="22" t="s">
        <v>2</v>
      </c>
      <c r="H107" s="4" t="s">
        <v>71</v>
      </c>
      <c r="I107" s="22" t="s">
        <v>10</v>
      </c>
      <c r="J107" s="7" t="s">
        <v>11</v>
      </c>
      <c r="K107" s="22" t="s">
        <v>2</v>
      </c>
      <c r="L107" s="5" t="s">
        <v>50</v>
      </c>
      <c r="M107" s="22" t="s">
        <v>2</v>
      </c>
      <c r="N107" s="4" t="s">
        <v>53</v>
      </c>
      <c r="O107" s="22" t="s">
        <v>12</v>
      </c>
      <c r="P107" s="7" t="s">
        <v>13</v>
      </c>
      <c r="Q107" s="22" t="s">
        <v>2</v>
      </c>
      <c r="R107" s="4" t="s">
        <v>70</v>
      </c>
    </row>
    <row r="108" spans="1:18" ht="13.5" thickBot="1">
      <c r="A108" s="22" t="s">
        <v>3</v>
      </c>
      <c r="B108" s="4" t="s">
        <v>34</v>
      </c>
      <c r="D108" s="6" t="s">
        <v>14</v>
      </c>
      <c r="E108" s="22" t="s">
        <v>3</v>
      </c>
      <c r="F108" s="5" t="s">
        <v>65</v>
      </c>
      <c r="G108" s="22" t="s">
        <v>3</v>
      </c>
      <c r="H108" s="4" t="s">
        <v>60</v>
      </c>
      <c r="J108" s="6" t="s">
        <v>14</v>
      </c>
      <c r="K108" s="22" t="s">
        <v>3</v>
      </c>
      <c r="L108" s="4" t="s">
        <v>56</v>
      </c>
      <c r="M108" s="22" t="s">
        <v>3</v>
      </c>
      <c r="N108" s="4" t="s">
        <v>52</v>
      </c>
      <c r="P108" s="6" t="s">
        <v>14</v>
      </c>
      <c r="Q108" s="22" t="s">
        <v>3</v>
      </c>
      <c r="R108" s="4" t="s">
        <v>25</v>
      </c>
    </row>
    <row r="109" spans="1:18" ht="13.5" thickBot="1">
      <c r="A109" s="22" t="s">
        <v>4</v>
      </c>
      <c r="B109" s="4" t="s">
        <v>30</v>
      </c>
      <c r="D109" s="8" t="s">
        <v>222</v>
      </c>
      <c r="E109" s="22" t="s">
        <v>4</v>
      </c>
      <c r="F109" s="4" t="s">
        <v>25</v>
      </c>
      <c r="G109" s="22" t="s">
        <v>4</v>
      </c>
      <c r="H109" s="4" t="s">
        <v>57</v>
      </c>
      <c r="J109" s="8" t="s">
        <v>227</v>
      </c>
      <c r="K109" s="22" t="s">
        <v>4</v>
      </c>
      <c r="L109" s="4" t="s">
        <v>219</v>
      </c>
      <c r="M109" s="22" t="s">
        <v>4</v>
      </c>
      <c r="N109" s="4" t="s">
        <v>31</v>
      </c>
      <c r="P109" s="8" t="s">
        <v>233</v>
      </c>
      <c r="Q109" s="22" t="s">
        <v>4</v>
      </c>
      <c r="R109" s="4" t="s">
        <v>17</v>
      </c>
    </row>
    <row r="111" spans="1:18" ht="12.75">
      <c r="A111" s="9" t="s">
        <v>97</v>
      </c>
      <c r="B111" s="9" t="s">
        <v>97</v>
      </c>
      <c r="C111" s="9">
        <v>18</v>
      </c>
      <c r="D111" s="9" t="s">
        <v>115</v>
      </c>
      <c r="E111" s="9" t="s">
        <v>97</v>
      </c>
      <c r="F111" s="9" t="s">
        <v>97</v>
      </c>
      <c r="G111" s="9" t="s">
        <v>97</v>
      </c>
      <c r="H111" s="9" t="s">
        <v>97</v>
      </c>
      <c r="I111" s="9">
        <v>27</v>
      </c>
      <c r="J111" s="9" t="s">
        <v>206</v>
      </c>
      <c r="K111" s="9" t="s">
        <v>97</v>
      </c>
      <c r="L111" s="9" t="s">
        <v>97</v>
      </c>
      <c r="M111" s="9" t="s">
        <v>97</v>
      </c>
      <c r="N111" s="9" t="s">
        <v>97</v>
      </c>
      <c r="O111" s="9" t="s">
        <v>97</v>
      </c>
      <c r="P111" s="9" t="s">
        <v>97</v>
      </c>
      <c r="Q111" s="9">
        <v>20</v>
      </c>
      <c r="R111" s="9" t="s">
        <v>98</v>
      </c>
    </row>
    <row r="112" spans="1:18" ht="12.75">
      <c r="A112" s="9" t="s">
        <v>97</v>
      </c>
      <c r="B112" s="9" t="s">
        <v>97</v>
      </c>
      <c r="C112" s="9">
        <v>18</v>
      </c>
      <c r="D112" s="9" t="s">
        <v>115</v>
      </c>
      <c r="E112" s="9" t="s">
        <v>97</v>
      </c>
      <c r="F112" s="9" t="s">
        <v>97</v>
      </c>
      <c r="G112" s="9" t="s">
        <v>97</v>
      </c>
      <c r="H112" s="9" t="s">
        <v>97</v>
      </c>
      <c r="I112" s="9">
        <v>27</v>
      </c>
      <c r="J112" s="9" t="s">
        <v>206</v>
      </c>
      <c r="K112" s="9" t="s">
        <v>97</v>
      </c>
      <c r="L112" s="9" t="s">
        <v>97</v>
      </c>
      <c r="M112" s="9" t="s">
        <v>97</v>
      </c>
      <c r="N112" s="9" t="s">
        <v>97</v>
      </c>
      <c r="O112" s="9">
        <v>18</v>
      </c>
      <c r="P112" s="9" t="s">
        <v>115</v>
      </c>
      <c r="Q112" s="9" t="s">
        <v>97</v>
      </c>
      <c r="R112" s="9" t="s">
        <v>97</v>
      </c>
    </row>
    <row r="113" spans="1:18" ht="12.75">
      <c r="A113" s="9" t="s">
        <v>97</v>
      </c>
      <c r="B113" s="9" t="s">
        <v>97</v>
      </c>
      <c r="C113" s="9">
        <v>18</v>
      </c>
      <c r="D113" s="9" t="s">
        <v>115</v>
      </c>
      <c r="E113" s="9" t="s">
        <v>97</v>
      </c>
      <c r="F113" s="9" t="s">
        <v>97</v>
      </c>
      <c r="G113" s="9" t="s">
        <v>97</v>
      </c>
      <c r="H113" s="9" t="s">
        <v>97</v>
      </c>
      <c r="I113" s="9" t="s">
        <v>97</v>
      </c>
      <c r="J113" s="9" t="s">
        <v>97</v>
      </c>
      <c r="K113" s="9">
        <v>18</v>
      </c>
      <c r="L113" s="9" t="s">
        <v>115</v>
      </c>
      <c r="M113" s="9" t="s">
        <v>97</v>
      </c>
      <c r="N113" s="9" t="s">
        <v>97</v>
      </c>
      <c r="O113" s="9" t="s">
        <v>97</v>
      </c>
      <c r="P113" s="9" t="s">
        <v>97</v>
      </c>
      <c r="Q113" s="9">
        <v>20</v>
      </c>
      <c r="R113" s="9" t="s">
        <v>98</v>
      </c>
    </row>
    <row r="114" spans="1:18" ht="12.75">
      <c r="A114" s="9" t="s">
        <v>97</v>
      </c>
      <c r="B114" s="9" t="s">
        <v>97</v>
      </c>
      <c r="C114" s="9">
        <v>18</v>
      </c>
      <c r="D114" s="9" t="s">
        <v>99</v>
      </c>
      <c r="E114" s="9" t="s">
        <v>97</v>
      </c>
      <c r="F114" s="9" t="s">
        <v>97</v>
      </c>
      <c r="G114" s="9" t="s">
        <v>97</v>
      </c>
      <c r="H114" s="9" t="s">
        <v>97</v>
      </c>
      <c r="I114" s="9">
        <v>27</v>
      </c>
      <c r="J114" s="9" t="s">
        <v>118</v>
      </c>
      <c r="K114" s="9" t="s">
        <v>97</v>
      </c>
      <c r="L114" s="9" t="s">
        <v>97</v>
      </c>
      <c r="M114" s="9" t="s">
        <v>97</v>
      </c>
      <c r="N114" s="9" t="s">
        <v>97</v>
      </c>
      <c r="O114" s="9" t="s">
        <v>97</v>
      </c>
      <c r="P114" s="9" t="s">
        <v>97</v>
      </c>
      <c r="Q114" s="9">
        <v>20</v>
      </c>
      <c r="R114" s="9" t="s">
        <v>98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pane ySplit="6" topLeftCell="BM7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2.421875" style="23" customWidth="1"/>
    <col min="2" max="2" width="8.28125" style="4" customWidth="1"/>
    <col min="3" max="3" width="2.421875" style="22" customWidth="1"/>
    <col min="4" max="4" width="9.28125" style="4" customWidth="1"/>
    <col min="5" max="5" width="2.421875" style="23" customWidth="1"/>
    <col min="6" max="6" width="8.421875" style="4" customWidth="1"/>
    <col min="7" max="7" width="2.421875" style="23" customWidth="1"/>
    <col min="8" max="8" width="8.28125" style="4" customWidth="1"/>
    <col min="9" max="9" width="2.421875" style="22" customWidth="1"/>
    <col min="10" max="10" width="9.28125" style="4" customWidth="1"/>
    <col min="11" max="11" width="2.421875" style="23" customWidth="1"/>
    <col min="12" max="12" width="8.57421875" style="4" customWidth="1"/>
    <col min="13" max="13" width="2.421875" style="23" customWidth="1"/>
    <col min="14" max="14" width="9.28125" style="4" customWidth="1"/>
    <col min="15" max="15" width="2.421875" style="22" customWidth="1"/>
    <col min="16" max="16" width="9.28125" style="4" customWidth="1"/>
    <col min="17" max="17" width="2.421875" style="23" customWidth="1"/>
    <col min="18" max="18" width="9.421875" style="4" customWidth="1"/>
    <col min="19" max="16384" width="9.140625" style="23" customWidth="1"/>
  </cols>
  <sheetData>
    <row r="1" spans="1:18" ht="18.75" customHeight="1">
      <c r="A1" s="22">
        <v>2</v>
      </c>
      <c r="B1" s="38" t="s">
        <v>215</v>
      </c>
      <c r="C1" s="36"/>
      <c r="D1" s="36"/>
      <c r="E1" s="36"/>
      <c r="F1" s="36"/>
      <c r="G1" s="36"/>
      <c r="H1" s="36"/>
      <c r="I1" s="24"/>
      <c r="K1" s="37" t="s">
        <v>332</v>
      </c>
      <c r="L1" s="37"/>
      <c r="M1" s="37"/>
      <c r="N1" s="37"/>
      <c r="O1" s="37"/>
      <c r="P1" s="37"/>
      <c r="Q1" s="37"/>
      <c r="R1" s="37"/>
    </row>
    <row r="3" spans="2:18" ht="12.75">
      <c r="B3" s="4" t="s">
        <v>171</v>
      </c>
      <c r="D3" s="4" t="s">
        <v>237</v>
      </c>
      <c r="F3" s="4" t="s">
        <v>141</v>
      </c>
      <c r="H3" s="4" t="s">
        <v>237</v>
      </c>
      <c r="I3" s="23"/>
      <c r="J3" s="4" t="s">
        <v>141</v>
      </c>
      <c r="L3" s="4" t="s">
        <v>171</v>
      </c>
      <c r="N3" s="4" t="s">
        <v>141</v>
      </c>
      <c r="O3" s="23"/>
      <c r="P3" s="4" t="s">
        <v>171</v>
      </c>
      <c r="R3" s="4" t="s">
        <v>237</v>
      </c>
    </row>
    <row r="4" spans="2:18" ht="12.75">
      <c r="B4" s="4" t="s">
        <v>192</v>
      </c>
      <c r="D4" s="4" t="s">
        <v>145</v>
      </c>
      <c r="E4" s="22"/>
      <c r="F4" s="4" t="s">
        <v>191</v>
      </c>
      <c r="H4" s="4" t="s">
        <v>145</v>
      </c>
      <c r="J4" s="4" t="s">
        <v>191</v>
      </c>
      <c r="K4" s="22"/>
      <c r="L4" s="4" t="s">
        <v>192</v>
      </c>
      <c r="N4" s="4" t="s">
        <v>191</v>
      </c>
      <c r="P4" s="4" t="s">
        <v>192</v>
      </c>
      <c r="R4" s="4" t="s">
        <v>145</v>
      </c>
    </row>
    <row r="5" spans="2:18" ht="12.75">
      <c r="B5" s="4" t="s">
        <v>151</v>
      </c>
      <c r="D5" s="4" t="s">
        <v>173</v>
      </c>
      <c r="E5" s="22"/>
      <c r="F5" s="4" t="s">
        <v>172</v>
      </c>
      <c r="H5" s="4" t="s">
        <v>173</v>
      </c>
      <c r="J5" s="4" t="s">
        <v>172</v>
      </c>
      <c r="K5" s="22"/>
      <c r="L5" s="4" t="s">
        <v>151</v>
      </c>
      <c r="N5" s="4" t="s">
        <v>172</v>
      </c>
      <c r="P5" s="4" t="s">
        <v>151</v>
      </c>
      <c r="R5" s="4" t="s">
        <v>173</v>
      </c>
    </row>
    <row r="6" spans="2:18" ht="12.75">
      <c r="B6" s="4" t="s">
        <v>236</v>
      </c>
      <c r="D6" s="4" t="s">
        <v>190</v>
      </c>
      <c r="E6" s="22"/>
      <c r="F6" s="4" t="s">
        <v>238</v>
      </c>
      <c r="H6" s="4" t="s">
        <v>190</v>
      </c>
      <c r="J6" s="4" t="s">
        <v>238</v>
      </c>
      <c r="K6" s="22"/>
      <c r="L6" s="4" t="s">
        <v>236</v>
      </c>
      <c r="N6" s="4" t="s">
        <v>238</v>
      </c>
      <c r="P6" s="4" t="s">
        <v>236</v>
      </c>
      <c r="R6" s="4" t="s">
        <v>190</v>
      </c>
    </row>
    <row r="7" spans="5:11" ht="12.75">
      <c r="E7" s="22"/>
      <c r="K7" s="22"/>
    </row>
    <row r="8" spans="5:11" ht="12.75">
      <c r="E8" s="22"/>
      <c r="K8" s="22"/>
    </row>
    <row r="10" spans="1:15" ht="12.75">
      <c r="A10" s="13" t="str">
        <f>$A$1&amp;"/1"</f>
        <v>2/1</v>
      </c>
      <c r="B10" s="5"/>
      <c r="C10" s="22" t="s">
        <v>0</v>
      </c>
      <c r="G10" s="13" t="str">
        <f>$A$1&amp;"/2"</f>
        <v>2/2</v>
      </c>
      <c r="I10" s="22" t="s">
        <v>0</v>
      </c>
      <c r="J10" s="4" t="s">
        <v>4</v>
      </c>
      <c r="M10" s="13" t="str">
        <f>$A$1&amp;"/3"</f>
        <v>2/3</v>
      </c>
      <c r="O10" s="22" t="s">
        <v>0</v>
      </c>
    </row>
    <row r="11" spans="3:16" ht="12.75">
      <c r="C11" s="22" t="s">
        <v>1</v>
      </c>
      <c r="D11" s="4" t="s">
        <v>57</v>
      </c>
      <c r="I11" s="22" t="s">
        <v>1</v>
      </c>
      <c r="J11" s="4" t="s">
        <v>157</v>
      </c>
      <c r="O11" s="22" t="s">
        <v>1</v>
      </c>
      <c r="P11" s="4" t="s">
        <v>69</v>
      </c>
    </row>
    <row r="12" spans="3:16" ht="12.75">
      <c r="C12" s="22" t="s">
        <v>2</v>
      </c>
      <c r="D12" s="4" t="s">
        <v>82</v>
      </c>
      <c r="I12" s="22" t="s">
        <v>2</v>
      </c>
      <c r="J12" s="4" t="s">
        <v>57</v>
      </c>
      <c r="O12" s="22" t="s">
        <v>2</v>
      </c>
      <c r="P12" s="4" t="s">
        <v>22</v>
      </c>
    </row>
    <row r="13" spans="3:16" ht="12.75">
      <c r="C13" s="22" t="s">
        <v>3</v>
      </c>
      <c r="D13" s="4" t="s">
        <v>47</v>
      </c>
      <c r="I13" s="22" t="s">
        <v>3</v>
      </c>
      <c r="J13" s="4" t="s">
        <v>27</v>
      </c>
      <c r="O13" s="22" t="s">
        <v>3</v>
      </c>
      <c r="P13" s="4" t="s">
        <v>78</v>
      </c>
    </row>
    <row r="14" spans="3:16" ht="12.75">
      <c r="C14" s="22" t="s">
        <v>4</v>
      </c>
      <c r="D14" s="4" t="s">
        <v>71</v>
      </c>
      <c r="I14" s="22" t="s">
        <v>4</v>
      </c>
      <c r="J14" s="4" t="s">
        <v>37</v>
      </c>
      <c r="O14" s="22" t="s">
        <v>4</v>
      </c>
      <c r="P14" s="4" t="s">
        <v>21</v>
      </c>
    </row>
    <row r="15" spans="1:18" ht="12.75">
      <c r="A15" s="22" t="s">
        <v>0</v>
      </c>
      <c r="B15" s="4" t="s">
        <v>181</v>
      </c>
      <c r="D15" s="6" t="s">
        <v>5</v>
      </c>
      <c r="E15" s="22" t="s">
        <v>0</v>
      </c>
      <c r="F15" s="4" t="s">
        <v>1</v>
      </c>
      <c r="G15" s="22" t="s">
        <v>0</v>
      </c>
      <c r="H15" s="4" t="s">
        <v>1</v>
      </c>
      <c r="J15" s="6" t="s">
        <v>6</v>
      </c>
      <c r="K15" s="22" t="s">
        <v>0</v>
      </c>
      <c r="L15" s="4" t="s">
        <v>3</v>
      </c>
      <c r="M15" s="22" t="s">
        <v>0</v>
      </c>
      <c r="N15" s="4" t="s">
        <v>3</v>
      </c>
      <c r="P15" s="6" t="s">
        <v>7</v>
      </c>
      <c r="Q15" s="22" t="s">
        <v>0</v>
      </c>
      <c r="R15" s="4" t="s">
        <v>39</v>
      </c>
    </row>
    <row r="16" spans="1:18" ht="12.75">
      <c r="A16" s="22" t="s">
        <v>1</v>
      </c>
      <c r="B16" s="4" t="s">
        <v>22</v>
      </c>
      <c r="E16" s="22" t="s">
        <v>1</v>
      </c>
      <c r="F16" s="4" t="s">
        <v>26</v>
      </c>
      <c r="G16" s="22" t="s">
        <v>1</v>
      </c>
      <c r="H16" s="4" t="s">
        <v>31</v>
      </c>
      <c r="K16" s="22" t="s">
        <v>1</v>
      </c>
      <c r="L16" s="4" t="s">
        <v>58</v>
      </c>
      <c r="M16" s="22" t="s">
        <v>1</v>
      </c>
      <c r="N16" s="4" t="s">
        <v>56</v>
      </c>
      <c r="Q16" s="22" t="s">
        <v>1</v>
      </c>
      <c r="R16" s="4" t="s">
        <v>154</v>
      </c>
    </row>
    <row r="17" spans="1:18" ht="12.75">
      <c r="A17" s="22" t="s">
        <v>2</v>
      </c>
      <c r="B17" s="4" t="s">
        <v>79</v>
      </c>
      <c r="C17" s="22" t="s">
        <v>8</v>
      </c>
      <c r="D17" s="7" t="s">
        <v>9</v>
      </c>
      <c r="E17" s="22" t="s">
        <v>2</v>
      </c>
      <c r="F17" s="5" t="s">
        <v>21</v>
      </c>
      <c r="G17" s="22" t="s">
        <v>2</v>
      </c>
      <c r="H17" s="4" t="s">
        <v>58</v>
      </c>
      <c r="I17" s="22" t="s">
        <v>10</v>
      </c>
      <c r="J17" s="7" t="s">
        <v>11</v>
      </c>
      <c r="K17" s="22" t="s">
        <v>2</v>
      </c>
      <c r="L17" s="5" t="s">
        <v>50</v>
      </c>
      <c r="M17" s="22" t="s">
        <v>2</v>
      </c>
      <c r="N17" s="4" t="s">
        <v>83</v>
      </c>
      <c r="O17" s="22" t="s">
        <v>12</v>
      </c>
      <c r="P17" s="7" t="s">
        <v>13</v>
      </c>
      <c r="Q17" s="22" t="s">
        <v>2</v>
      </c>
      <c r="R17" s="5" t="s">
        <v>64</v>
      </c>
    </row>
    <row r="18" spans="1:18" ht="13.5" thickBot="1">
      <c r="A18" s="22" t="s">
        <v>3</v>
      </c>
      <c r="B18" s="4" t="s">
        <v>17</v>
      </c>
      <c r="D18" s="6" t="s">
        <v>14</v>
      </c>
      <c r="E18" s="22" t="s">
        <v>3</v>
      </c>
      <c r="F18" s="4" t="s">
        <v>43</v>
      </c>
      <c r="G18" s="22" t="s">
        <v>3</v>
      </c>
      <c r="H18" s="4" t="s">
        <v>44</v>
      </c>
      <c r="J18" s="6" t="s">
        <v>14</v>
      </c>
      <c r="K18" s="22" t="s">
        <v>3</v>
      </c>
      <c r="L18" s="4" t="s">
        <v>26</v>
      </c>
      <c r="M18" s="22" t="s">
        <v>3</v>
      </c>
      <c r="N18" s="4" t="s">
        <v>24</v>
      </c>
      <c r="P18" s="6" t="s">
        <v>14</v>
      </c>
      <c r="Q18" s="22" t="s">
        <v>3</v>
      </c>
      <c r="R18" s="4" t="s">
        <v>22</v>
      </c>
    </row>
    <row r="19" spans="1:18" ht="13.5" thickBot="1">
      <c r="A19" s="22" t="s">
        <v>4</v>
      </c>
      <c r="B19" s="4" t="s">
        <v>50</v>
      </c>
      <c r="D19" s="8" t="s">
        <v>240</v>
      </c>
      <c r="E19" s="22" t="s">
        <v>4</v>
      </c>
      <c r="F19" s="4" t="s">
        <v>21</v>
      </c>
      <c r="G19" s="22" t="s">
        <v>4</v>
      </c>
      <c r="H19" s="4" t="s">
        <v>33</v>
      </c>
      <c r="J19" s="8" t="s">
        <v>249</v>
      </c>
      <c r="K19" s="22" t="s">
        <v>4</v>
      </c>
      <c r="L19" s="4" t="s">
        <v>27</v>
      </c>
      <c r="M19" s="22" t="s">
        <v>4</v>
      </c>
      <c r="N19" s="4" t="s">
        <v>47</v>
      </c>
      <c r="P19" s="8" t="s">
        <v>257</v>
      </c>
      <c r="Q19" s="22" t="s">
        <v>4</v>
      </c>
      <c r="R19" s="4" t="s">
        <v>23</v>
      </c>
    </row>
    <row r="21" spans="1:18" ht="12.75">
      <c r="A21" s="9">
        <v>18</v>
      </c>
      <c r="B21" s="9" t="s">
        <v>166</v>
      </c>
      <c r="C21" s="9" t="s">
        <v>97</v>
      </c>
      <c r="D21" s="9" t="s">
        <v>97</v>
      </c>
      <c r="E21" s="9" t="s">
        <v>97</v>
      </c>
      <c r="F21" s="9" t="s">
        <v>97</v>
      </c>
      <c r="G21" s="9" t="s">
        <v>97</v>
      </c>
      <c r="H21" s="9" t="s">
        <v>97</v>
      </c>
      <c r="I21" s="9" t="s">
        <v>97</v>
      </c>
      <c r="J21" s="9" t="s">
        <v>97</v>
      </c>
      <c r="K21" s="9">
        <v>0</v>
      </c>
      <c r="L21" s="9" t="s">
        <v>108</v>
      </c>
      <c r="M21" s="9" t="s">
        <v>97</v>
      </c>
      <c r="N21" s="9" t="s">
        <v>97</v>
      </c>
      <c r="O21" s="9" t="s">
        <v>97</v>
      </c>
      <c r="P21" s="9" t="s">
        <v>97</v>
      </c>
      <c r="Q21" s="9">
        <v>24</v>
      </c>
      <c r="R21" s="9" t="s">
        <v>206</v>
      </c>
    </row>
    <row r="22" spans="1:18" ht="12.75">
      <c r="A22" s="9">
        <v>18</v>
      </c>
      <c r="B22" s="9" t="s">
        <v>166</v>
      </c>
      <c r="C22" s="9" t="s">
        <v>97</v>
      </c>
      <c r="D22" s="9" t="s">
        <v>97</v>
      </c>
      <c r="E22" s="9" t="s">
        <v>97</v>
      </c>
      <c r="F22" s="9" t="s">
        <v>97</v>
      </c>
      <c r="G22" s="9" t="s">
        <v>97</v>
      </c>
      <c r="H22" s="9" t="s">
        <v>97</v>
      </c>
      <c r="I22" s="9" t="s">
        <v>97</v>
      </c>
      <c r="J22" s="9" t="s">
        <v>97</v>
      </c>
      <c r="K22" s="9">
        <v>0</v>
      </c>
      <c r="L22" s="9" t="s">
        <v>108</v>
      </c>
      <c r="M22" s="9" t="s">
        <v>97</v>
      </c>
      <c r="N22" s="9" t="s">
        <v>97</v>
      </c>
      <c r="O22" s="9" t="s">
        <v>97</v>
      </c>
      <c r="P22" s="9" t="s">
        <v>97</v>
      </c>
      <c r="Q22" s="9">
        <v>24</v>
      </c>
      <c r="R22" s="9" t="s">
        <v>106</v>
      </c>
    </row>
    <row r="23" spans="1:18" ht="12.75">
      <c r="A23" s="9">
        <v>18</v>
      </c>
      <c r="B23" s="9" t="s">
        <v>166</v>
      </c>
      <c r="C23" s="9" t="s">
        <v>97</v>
      </c>
      <c r="D23" s="9" t="s">
        <v>97</v>
      </c>
      <c r="E23" s="9" t="s">
        <v>97</v>
      </c>
      <c r="F23" s="9" t="s">
        <v>97</v>
      </c>
      <c r="G23" s="9" t="s">
        <v>97</v>
      </c>
      <c r="H23" s="9" t="s">
        <v>97</v>
      </c>
      <c r="I23" s="9" t="s">
        <v>97</v>
      </c>
      <c r="J23" s="9" t="s">
        <v>97</v>
      </c>
      <c r="K23" s="9">
        <v>18</v>
      </c>
      <c r="L23" s="9" t="s">
        <v>104</v>
      </c>
      <c r="M23" s="9" t="s">
        <v>97</v>
      </c>
      <c r="N23" s="9" t="s">
        <v>97</v>
      </c>
      <c r="O23" s="9" t="s">
        <v>97</v>
      </c>
      <c r="P23" s="9" t="s">
        <v>97</v>
      </c>
      <c r="Q23" s="9">
        <v>18</v>
      </c>
      <c r="R23" s="9" t="s">
        <v>106</v>
      </c>
    </row>
    <row r="24" spans="1:18" ht="12.75">
      <c r="A24" s="9">
        <v>18</v>
      </c>
      <c r="B24" s="9" t="s">
        <v>166</v>
      </c>
      <c r="C24" s="9" t="s">
        <v>97</v>
      </c>
      <c r="D24" s="9" t="s">
        <v>97</v>
      </c>
      <c r="E24" s="9" t="s">
        <v>97</v>
      </c>
      <c r="F24" s="9" t="s">
        <v>97</v>
      </c>
      <c r="G24" s="9" t="s">
        <v>97</v>
      </c>
      <c r="H24" s="9" t="s">
        <v>97</v>
      </c>
      <c r="I24" s="9" t="s">
        <v>97</v>
      </c>
      <c r="J24" s="9" t="s">
        <v>97</v>
      </c>
      <c r="K24" s="9">
        <v>0</v>
      </c>
      <c r="L24" s="9" t="s">
        <v>108</v>
      </c>
      <c r="M24" s="9" t="s">
        <v>97</v>
      </c>
      <c r="N24" s="9" t="s">
        <v>97</v>
      </c>
      <c r="O24" s="9" t="s">
        <v>97</v>
      </c>
      <c r="P24" s="9" t="s">
        <v>97</v>
      </c>
      <c r="Q24" s="9">
        <v>18</v>
      </c>
      <c r="R24" s="9" t="s">
        <v>206</v>
      </c>
    </row>
    <row r="25" spans="3:16" ht="12.75">
      <c r="C25" s="22" t="s">
        <v>97</v>
      </c>
      <c r="D25" s="4" t="s">
        <v>97</v>
      </c>
      <c r="E25" s="23" t="s">
        <v>97</v>
      </c>
      <c r="I25" s="22" t="s">
        <v>97</v>
      </c>
      <c r="J25" s="4" t="s">
        <v>97</v>
      </c>
      <c r="K25" s="23" t="s">
        <v>97</v>
      </c>
      <c r="M25" s="23" t="s">
        <v>97</v>
      </c>
      <c r="O25" s="22" t="s">
        <v>97</v>
      </c>
      <c r="P25" s="4" t="s">
        <v>97</v>
      </c>
    </row>
    <row r="28" spans="1:16" ht="12.75">
      <c r="A28" s="13" t="str">
        <f>$A$1&amp;"/4"</f>
        <v>2/4</v>
      </c>
      <c r="C28" s="22" t="s">
        <v>0</v>
      </c>
      <c r="D28" s="4" t="s">
        <v>158</v>
      </c>
      <c r="G28" s="13" t="str">
        <f>$A$1&amp;"/5"</f>
        <v>2/5</v>
      </c>
      <c r="I28" s="22" t="s">
        <v>0</v>
      </c>
      <c r="J28" s="4" t="s">
        <v>2</v>
      </c>
      <c r="M28" s="13" t="str">
        <f>$A$1&amp;"/6"</f>
        <v>2/6</v>
      </c>
      <c r="O28" s="22" t="s">
        <v>0</v>
      </c>
      <c r="P28" s="4" t="s">
        <v>3</v>
      </c>
    </row>
    <row r="29" spans="3:16" ht="12.75">
      <c r="C29" s="22" t="s">
        <v>1</v>
      </c>
      <c r="D29" s="4" t="s">
        <v>23</v>
      </c>
      <c r="I29" s="22" t="s">
        <v>1</v>
      </c>
      <c r="J29" s="4" t="s">
        <v>22</v>
      </c>
      <c r="O29" s="22" t="s">
        <v>1</v>
      </c>
      <c r="P29" s="4" t="s">
        <v>64</v>
      </c>
    </row>
    <row r="30" spans="3:16" ht="12.75">
      <c r="C30" s="22" t="s">
        <v>2</v>
      </c>
      <c r="D30" s="4" t="s">
        <v>79</v>
      </c>
      <c r="I30" s="22" t="s">
        <v>2</v>
      </c>
      <c r="J30" s="4" t="s">
        <v>251</v>
      </c>
      <c r="O30" s="22" t="s">
        <v>2</v>
      </c>
      <c r="P30" s="4" t="s">
        <v>83</v>
      </c>
    </row>
    <row r="31" spans="3:16" ht="12.75">
      <c r="C31" s="22" t="s">
        <v>3</v>
      </c>
      <c r="I31" s="22" t="s">
        <v>3</v>
      </c>
      <c r="J31" s="4" t="s">
        <v>17</v>
      </c>
      <c r="O31" s="22" t="s">
        <v>3</v>
      </c>
      <c r="P31" s="4" t="s">
        <v>22</v>
      </c>
    </row>
    <row r="32" spans="3:16" ht="12.75">
      <c r="C32" s="22" t="s">
        <v>4</v>
      </c>
      <c r="D32" s="4" t="s">
        <v>57</v>
      </c>
      <c r="I32" s="22" t="s">
        <v>4</v>
      </c>
      <c r="J32" s="4" t="s">
        <v>53</v>
      </c>
      <c r="O32" s="22" t="s">
        <v>4</v>
      </c>
      <c r="P32" s="4" t="s">
        <v>26</v>
      </c>
    </row>
    <row r="33" spans="1:18" ht="12.75">
      <c r="A33" s="22" t="s">
        <v>0</v>
      </c>
      <c r="B33" s="4" t="s">
        <v>3</v>
      </c>
      <c r="D33" s="6" t="s">
        <v>5</v>
      </c>
      <c r="E33" s="22" t="s">
        <v>0</v>
      </c>
      <c r="G33" s="22" t="s">
        <v>0</v>
      </c>
      <c r="H33" s="4" t="s">
        <v>1</v>
      </c>
      <c r="J33" s="6" t="s">
        <v>6</v>
      </c>
      <c r="K33" s="22" t="s">
        <v>0</v>
      </c>
      <c r="L33" s="4" t="s">
        <v>80</v>
      </c>
      <c r="M33" s="22" t="s">
        <v>0</v>
      </c>
      <c r="N33" s="4" t="s">
        <v>39</v>
      </c>
      <c r="P33" s="6" t="s">
        <v>7</v>
      </c>
      <c r="Q33" s="22" t="s">
        <v>0</v>
      </c>
      <c r="R33" s="4" t="s">
        <v>1</v>
      </c>
    </row>
    <row r="34" spans="1:18" ht="12.75">
      <c r="A34" s="22" t="s">
        <v>1</v>
      </c>
      <c r="B34" s="4" t="s">
        <v>20</v>
      </c>
      <c r="E34" s="22" t="s">
        <v>1</v>
      </c>
      <c r="F34" s="4" t="s">
        <v>155</v>
      </c>
      <c r="G34" s="22" t="s">
        <v>1</v>
      </c>
      <c r="H34" s="4" t="s">
        <v>76</v>
      </c>
      <c r="K34" s="22" t="s">
        <v>1</v>
      </c>
      <c r="L34" s="4" t="s">
        <v>68</v>
      </c>
      <c r="M34" s="22" t="s">
        <v>1</v>
      </c>
      <c r="N34" s="4" t="s">
        <v>24</v>
      </c>
      <c r="Q34" s="22" t="s">
        <v>1</v>
      </c>
      <c r="R34" s="4" t="s">
        <v>17</v>
      </c>
    </row>
    <row r="35" spans="1:18" ht="12.75">
      <c r="A35" s="22" t="s">
        <v>2</v>
      </c>
      <c r="B35" s="4" t="s">
        <v>24</v>
      </c>
      <c r="C35" s="22" t="s">
        <v>8</v>
      </c>
      <c r="D35" s="7" t="s">
        <v>9</v>
      </c>
      <c r="E35" s="22" t="s">
        <v>2</v>
      </c>
      <c r="F35" s="5" t="s">
        <v>48</v>
      </c>
      <c r="G35" s="22" t="s">
        <v>2</v>
      </c>
      <c r="H35" s="4" t="s">
        <v>22</v>
      </c>
      <c r="I35" s="22" t="s">
        <v>10</v>
      </c>
      <c r="J35" s="7" t="s">
        <v>11</v>
      </c>
      <c r="K35" s="22" t="s">
        <v>2</v>
      </c>
      <c r="L35" s="5" t="s">
        <v>29</v>
      </c>
      <c r="M35" s="22" t="s">
        <v>2</v>
      </c>
      <c r="N35" s="4" t="s">
        <v>56</v>
      </c>
      <c r="O35" s="22" t="s">
        <v>12</v>
      </c>
      <c r="P35" s="7" t="s">
        <v>13</v>
      </c>
      <c r="Q35" s="22" t="s">
        <v>2</v>
      </c>
      <c r="R35" s="5" t="s">
        <v>50</v>
      </c>
    </row>
    <row r="36" spans="1:18" ht="13.5" thickBot="1">
      <c r="A36" s="22" t="s">
        <v>3</v>
      </c>
      <c r="B36" s="4" t="s">
        <v>47</v>
      </c>
      <c r="D36" s="6" t="s">
        <v>14</v>
      </c>
      <c r="E36" s="22" t="s">
        <v>3</v>
      </c>
      <c r="F36" s="4" t="s">
        <v>169</v>
      </c>
      <c r="G36" s="22" t="s">
        <v>3</v>
      </c>
      <c r="H36" s="4" t="s">
        <v>19</v>
      </c>
      <c r="J36" s="6" t="s">
        <v>14</v>
      </c>
      <c r="K36" s="22" t="s">
        <v>3</v>
      </c>
      <c r="L36" s="4" t="s">
        <v>20</v>
      </c>
      <c r="M36" s="22" t="s">
        <v>3</v>
      </c>
      <c r="N36" s="4" t="s">
        <v>26</v>
      </c>
      <c r="P36" s="6" t="s">
        <v>14</v>
      </c>
      <c r="Q36" s="22" t="s">
        <v>3</v>
      </c>
      <c r="R36" s="4" t="s">
        <v>156</v>
      </c>
    </row>
    <row r="37" spans="1:18" ht="13.5" thickBot="1">
      <c r="A37" s="22" t="s">
        <v>4</v>
      </c>
      <c r="B37" s="4" t="s">
        <v>184</v>
      </c>
      <c r="D37" s="8" t="s">
        <v>241</v>
      </c>
      <c r="E37" s="22" t="s">
        <v>4</v>
      </c>
      <c r="G37" s="22" t="s">
        <v>4</v>
      </c>
      <c r="H37" s="4" t="s">
        <v>42</v>
      </c>
      <c r="J37" s="8" t="s">
        <v>250</v>
      </c>
      <c r="K37" s="22" t="s">
        <v>4</v>
      </c>
      <c r="L37" s="4" t="s">
        <v>59</v>
      </c>
      <c r="M37" s="22" t="s">
        <v>4</v>
      </c>
      <c r="N37" s="4" t="s">
        <v>58</v>
      </c>
      <c r="P37" s="8" t="s">
        <v>258</v>
      </c>
      <c r="Q37" s="22" t="s">
        <v>4</v>
      </c>
      <c r="R37" s="4" t="s">
        <v>27</v>
      </c>
    </row>
    <row r="39" spans="1:18" ht="12.75">
      <c r="A39" s="9" t="s">
        <v>97</v>
      </c>
      <c r="B39" s="9" t="s">
        <v>97</v>
      </c>
      <c r="C39" s="9">
        <v>46</v>
      </c>
      <c r="D39" s="9" t="s">
        <v>106</v>
      </c>
      <c r="E39" s="9" t="s">
        <v>97</v>
      </c>
      <c r="F39" s="9" t="s">
        <v>97</v>
      </c>
      <c r="G39" s="9" t="s">
        <v>97</v>
      </c>
      <c r="H39" s="9" t="s">
        <v>97</v>
      </c>
      <c r="I39" s="9">
        <v>20</v>
      </c>
      <c r="J39" s="9" t="s">
        <v>103</v>
      </c>
      <c r="K39" s="9" t="s">
        <v>97</v>
      </c>
      <c r="L39" s="9" t="s">
        <v>97</v>
      </c>
      <c r="M39" s="9" t="s">
        <v>97</v>
      </c>
      <c r="N39" s="9" t="s">
        <v>97</v>
      </c>
      <c r="O39" s="9">
        <v>20</v>
      </c>
      <c r="P39" s="9" t="s">
        <v>96</v>
      </c>
      <c r="Q39" s="9" t="s">
        <v>97</v>
      </c>
      <c r="R39" s="9" t="s">
        <v>97</v>
      </c>
    </row>
    <row r="40" spans="1:18" ht="12.75">
      <c r="A40" s="9" t="s">
        <v>97</v>
      </c>
      <c r="B40" s="9" t="s">
        <v>97</v>
      </c>
      <c r="C40" s="9">
        <v>20</v>
      </c>
      <c r="D40" s="9" t="s">
        <v>106</v>
      </c>
      <c r="E40" s="9" t="s">
        <v>97</v>
      </c>
      <c r="F40" s="9" t="s">
        <v>97</v>
      </c>
      <c r="G40" s="9" t="s">
        <v>97</v>
      </c>
      <c r="H40" s="9" t="s">
        <v>97</v>
      </c>
      <c r="I40" s="9">
        <v>18</v>
      </c>
      <c r="J40" s="9" t="s">
        <v>111</v>
      </c>
      <c r="K40" s="9" t="s">
        <v>97</v>
      </c>
      <c r="L40" s="9" t="s">
        <v>97</v>
      </c>
      <c r="M40" s="9" t="s">
        <v>97</v>
      </c>
      <c r="N40" s="9" t="s">
        <v>97</v>
      </c>
      <c r="O40" s="9" t="s">
        <v>97</v>
      </c>
      <c r="P40" s="9" t="s">
        <v>97</v>
      </c>
      <c r="Q40" s="9">
        <v>18</v>
      </c>
      <c r="R40" s="9" t="s">
        <v>113</v>
      </c>
    </row>
    <row r="41" spans="1:18" ht="12.75">
      <c r="A41" s="9" t="s">
        <v>97</v>
      </c>
      <c r="B41" s="9" t="s">
        <v>97</v>
      </c>
      <c r="C41" s="9">
        <v>59</v>
      </c>
      <c r="D41" s="9" t="s">
        <v>106</v>
      </c>
      <c r="E41" s="9" t="s">
        <v>97</v>
      </c>
      <c r="F41" s="9" t="s">
        <v>97</v>
      </c>
      <c r="G41" s="9" t="s">
        <v>97</v>
      </c>
      <c r="H41" s="9" t="s">
        <v>97</v>
      </c>
      <c r="I41" s="9" t="s">
        <v>97</v>
      </c>
      <c r="J41" s="9" t="s">
        <v>97</v>
      </c>
      <c r="K41" s="9">
        <v>18</v>
      </c>
      <c r="L41" s="9" t="s">
        <v>118</v>
      </c>
      <c r="M41" s="9" t="s">
        <v>97</v>
      </c>
      <c r="N41" s="9" t="s">
        <v>97</v>
      </c>
      <c r="O41" s="9" t="s">
        <v>97</v>
      </c>
      <c r="P41" s="9" t="s">
        <v>97</v>
      </c>
      <c r="Q41" s="9">
        <v>18</v>
      </c>
      <c r="R41" s="9" t="s">
        <v>113</v>
      </c>
    </row>
    <row r="42" spans="1:18" ht="12.75">
      <c r="A42" s="9" t="s">
        <v>97</v>
      </c>
      <c r="B42" s="9" t="s">
        <v>97</v>
      </c>
      <c r="C42" s="9">
        <v>59</v>
      </c>
      <c r="D42" s="9" t="s">
        <v>106</v>
      </c>
      <c r="E42" s="9" t="s">
        <v>97</v>
      </c>
      <c r="F42" s="9" t="s">
        <v>97</v>
      </c>
      <c r="G42" s="9">
        <v>18</v>
      </c>
      <c r="H42" s="9" t="s">
        <v>186</v>
      </c>
      <c r="I42" s="9" t="s">
        <v>97</v>
      </c>
      <c r="J42" s="9" t="s">
        <v>97</v>
      </c>
      <c r="K42" s="9" t="s">
        <v>97</v>
      </c>
      <c r="L42" s="9" t="s">
        <v>97</v>
      </c>
      <c r="M42" s="9" t="s">
        <v>97</v>
      </c>
      <c r="N42" s="9" t="s">
        <v>97</v>
      </c>
      <c r="O42" s="9" t="s">
        <v>97</v>
      </c>
      <c r="P42" s="9" t="s">
        <v>97</v>
      </c>
      <c r="Q42" s="9">
        <v>18</v>
      </c>
      <c r="R42" s="9" t="s">
        <v>113</v>
      </c>
    </row>
    <row r="43" spans="3:15" ht="12.75">
      <c r="C43" s="22" t="s">
        <v>97</v>
      </c>
      <c r="D43" s="4" t="s">
        <v>97</v>
      </c>
      <c r="E43" s="23" t="s">
        <v>97</v>
      </c>
      <c r="G43" s="23" t="s">
        <v>97</v>
      </c>
      <c r="I43" s="22" t="s">
        <v>97</v>
      </c>
      <c r="J43" s="4" t="s">
        <v>97</v>
      </c>
      <c r="M43" s="23" t="s">
        <v>97</v>
      </c>
      <c r="O43" s="22" t="s">
        <v>97</v>
      </c>
    </row>
    <row r="46" spans="1:16" ht="12.75">
      <c r="A46" s="13" t="str">
        <f>$A$1&amp;"/7"</f>
        <v>2/7</v>
      </c>
      <c r="C46" s="22" t="s">
        <v>0</v>
      </c>
      <c r="D46" s="4" t="s">
        <v>41</v>
      </c>
      <c r="G46" s="13" t="str">
        <f>$A$1&amp;"/8"</f>
        <v>2/8</v>
      </c>
      <c r="I46" s="22" t="s">
        <v>0</v>
      </c>
      <c r="M46" s="13" t="str">
        <f>$A$1&amp;"/9"</f>
        <v>2/9</v>
      </c>
      <c r="O46" s="22" t="s">
        <v>0</v>
      </c>
      <c r="P46" s="4" t="s">
        <v>81</v>
      </c>
    </row>
    <row r="47" spans="3:16" ht="12.75">
      <c r="C47" s="22" t="s">
        <v>1</v>
      </c>
      <c r="D47" s="4" t="s">
        <v>153</v>
      </c>
      <c r="I47" s="22" t="s">
        <v>1</v>
      </c>
      <c r="J47" s="4" t="s">
        <v>61</v>
      </c>
      <c r="O47" s="22" t="s">
        <v>1</v>
      </c>
      <c r="P47" s="4" t="s">
        <v>61</v>
      </c>
    </row>
    <row r="48" spans="3:16" ht="12.75">
      <c r="C48" s="22" t="s">
        <v>2</v>
      </c>
      <c r="D48" s="4" t="s">
        <v>21</v>
      </c>
      <c r="I48" s="22" t="s">
        <v>2</v>
      </c>
      <c r="J48" s="4" t="s">
        <v>22</v>
      </c>
      <c r="O48" s="22" t="s">
        <v>2</v>
      </c>
      <c r="P48" s="4" t="s">
        <v>17</v>
      </c>
    </row>
    <row r="49" spans="3:16" ht="12.75">
      <c r="C49" s="22" t="s">
        <v>3</v>
      </c>
      <c r="D49" s="4" t="s">
        <v>24</v>
      </c>
      <c r="I49" s="22" t="s">
        <v>3</v>
      </c>
      <c r="J49" s="4" t="s">
        <v>245</v>
      </c>
      <c r="O49" s="22" t="s">
        <v>3</v>
      </c>
      <c r="P49" s="4" t="s">
        <v>44</v>
      </c>
    </row>
    <row r="50" spans="3:16" ht="12.75">
      <c r="C50" s="22" t="s">
        <v>4</v>
      </c>
      <c r="D50" s="4" t="s">
        <v>31</v>
      </c>
      <c r="I50" s="22" t="s">
        <v>4</v>
      </c>
      <c r="J50" s="4" t="s">
        <v>69</v>
      </c>
      <c r="O50" s="22" t="s">
        <v>4</v>
      </c>
      <c r="P50" s="4" t="s">
        <v>59</v>
      </c>
    </row>
    <row r="51" spans="1:18" ht="12.75">
      <c r="A51" s="22" t="s">
        <v>0</v>
      </c>
      <c r="B51" s="4" t="s">
        <v>39</v>
      </c>
      <c r="D51" s="6" t="s">
        <v>5</v>
      </c>
      <c r="E51" s="22" t="s">
        <v>0</v>
      </c>
      <c r="G51" s="22" t="s">
        <v>0</v>
      </c>
      <c r="J51" s="6" t="s">
        <v>6</v>
      </c>
      <c r="K51" s="22" t="s">
        <v>0</v>
      </c>
      <c r="L51" s="4" t="s">
        <v>176</v>
      </c>
      <c r="M51" s="22" t="s">
        <v>0</v>
      </c>
      <c r="N51" s="4" t="s">
        <v>4</v>
      </c>
      <c r="P51" s="6" t="s">
        <v>7</v>
      </c>
      <c r="Q51" s="22" t="s">
        <v>0</v>
      </c>
      <c r="R51" s="4" t="s">
        <v>3</v>
      </c>
    </row>
    <row r="52" spans="1:18" ht="12.75">
      <c r="A52" s="22" t="s">
        <v>1</v>
      </c>
      <c r="B52" s="4" t="s">
        <v>20</v>
      </c>
      <c r="E52" s="22" t="s">
        <v>1</v>
      </c>
      <c r="F52" s="4" t="s">
        <v>37</v>
      </c>
      <c r="G52" s="22" t="s">
        <v>1</v>
      </c>
      <c r="H52" s="4" t="s">
        <v>38</v>
      </c>
      <c r="K52" s="22" t="s">
        <v>1</v>
      </c>
      <c r="L52" s="4" t="s">
        <v>31</v>
      </c>
      <c r="M52" s="22" t="s">
        <v>1</v>
      </c>
      <c r="N52" s="4" t="s">
        <v>56</v>
      </c>
      <c r="Q52" s="22" t="s">
        <v>1</v>
      </c>
      <c r="R52" s="4" t="s">
        <v>155</v>
      </c>
    </row>
    <row r="53" spans="1:18" ht="12.75">
      <c r="A53" s="22" t="s">
        <v>2</v>
      </c>
      <c r="B53" s="4" t="s">
        <v>17</v>
      </c>
      <c r="C53" s="22" t="s">
        <v>8</v>
      </c>
      <c r="D53" s="7" t="s">
        <v>9</v>
      </c>
      <c r="E53" s="22" t="s">
        <v>2</v>
      </c>
      <c r="F53" s="5" t="s">
        <v>72</v>
      </c>
      <c r="G53" s="22" t="s">
        <v>2</v>
      </c>
      <c r="H53" s="4" t="s">
        <v>73</v>
      </c>
      <c r="I53" s="22" t="s">
        <v>10</v>
      </c>
      <c r="J53" s="7" t="s">
        <v>11</v>
      </c>
      <c r="K53" s="22" t="s">
        <v>2</v>
      </c>
      <c r="L53" s="5" t="s">
        <v>33</v>
      </c>
      <c r="M53" s="22" t="s">
        <v>2</v>
      </c>
      <c r="N53" s="4" t="s">
        <v>73</v>
      </c>
      <c r="O53" s="22" t="s">
        <v>12</v>
      </c>
      <c r="P53" s="7" t="s">
        <v>13</v>
      </c>
      <c r="Q53" s="22" t="s">
        <v>2</v>
      </c>
      <c r="R53" s="5" t="s">
        <v>50</v>
      </c>
    </row>
    <row r="54" spans="1:18" ht="13.5" thickBot="1">
      <c r="A54" s="22" t="s">
        <v>3</v>
      </c>
      <c r="B54" s="4" t="s">
        <v>29</v>
      </c>
      <c r="D54" s="6" t="s">
        <v>14</v>
      </c>
      <c r="E54" s="22" t="s">
        <v>3</v>
      </c>
      <c r="F54" s="4" t="s">
        <v>177</v>
      </c>
      <c r="G54" s="22" t="s">
        <v>3</v>
      </c>
      <c r="H54" s="4" t="s">
        <v>53</v>
      </c>
      <c r="J54" s="6" t="s">
        <v>14</v>
      </c>
      <c r="K54" s="22" t="s">
        <v>3</v>
      </c>
      <c r="L54" s="4" t="s">
        <v>56</v>
      </c>
      <c r="M54" s="22" t="s">
        <v>3</v>
      </c>
      <c r="N54" s="4" t="s">
        <v>155</v>
      </c>
      <c r="P54" s="6" t="s">
        <v>14</v>
      </c>
      <c r="Q54" s="22" t="s">
        <v>3</v>
      </c>
      <c r="R54" s="4" t="s">
        <v>22</v>
      </c>
    </row>
    <row r="55" spans="1:18" ht="13.5" thickBot="1">
      <c r="A55" s="22" t="s">
        <v>4</v>
      </c>
      <c r="B55" s="4" t="s">
        <v>242</v>
      </c>
      <c r="D55" s="8" t="s">
        <v>243</v>
      </c>
      <c r="E55" s="22" t="s">
        <v>4</v>
      </c>
      <c r="F55" s="4" t="s">
        <v>29</v>
      </c>
      <c r="G55" s="22" t="s">
        <v>4</v>
      </c>
      <c r="H55" s="4" t="s">
        <v>16</v>
      </c>
      <c r="J55" s="8" t="s">
        <v>252</v>
      </c>
      <c r="K55" s="22" t="s">
        <v>4</v>
      </c>
      <c r="L55" s="4" t="s">
        <v>31</v>
      </c>
      <c r="M55" s="22" t="s">
        <v>4</v>
      </c>
      <c r="N55" s="4" t="s">
        <v>25</v>
      </c>
      <c r="P55" s="8" t="s">
        <v>202</v>
      </c>
      <c r="Q55" s="22" t="s">
        <v>4</v>
      </c>
      <c r="R55" s="4" t="s">
        <v>53</v>
      </c>
    </row>
    <row r="57" spans="1:18" ht="12.75">
      <c r="A57" s="9">
        <v>18</v>
      </c>
      <c r="B57" s="9" t="s">
        <v>115</v>
      </c>
      <c r="C57" s="9" t="s">
        <v>97</v>
      </c>
      <c r="D57" s="9" t="s">
        <v>97</v>
      </c>
      <c r="E57" s="9" t="s">
        <v>97</v>
      </c>
      <c r="F57" s="9" t="s">
        <v>97</v>
      </c>
      <c r="G57" s="9" t="s">
        <v>97</v>
      </c>
      <c r="H57" s="9" t="s">
        <v>97</v>
      </c>
      <c r="I57" s="9" t="s">
        <v>97</v>
      </c>
      <c r="J57" s="9" t="s">
        <v>97</v>
      </c>
      <c r="K57" s="9">
        <v>48</v>
      </c>
      <c r="L57" s="9" t="s">
        <v>267</v>
      </c>
      <c r="M57" s="9" t="s">
        <v>97</v>
      </c>
      <c r="N57" s="9" t="s">
        <v>97</v>
      </c>
      <c r="O57" s="9" t="s">
        <v>97</v>
      </c>
      <c r="P57" s="9" t="s">
        <v>97</v>
      </c>
      <c r="Q57" s="9">
        <v>24</v>
      </c>
      <c r="R57" s="9" t="s">
        <v>120</v>
      </c>
    </row>
    <row r="58" spans="1:18" ht="12.75">
      <c r="A58" s="9">
        <v>18</v>
      </c>
      <c r="B58" s="9" t="s">
        <v>115</v>
      </c>
      <c r="C58" s="9" t="s">
        <v>97</v>
      </c>
      <c r="D58" s="9" t="s">
        <v>97</v>
      </c>
      <c r="E58" s="9" t="s">
        <v>97</v>
      </c>
      <c r="F58" s="9" t="s">
        <v>97</v>
      </c>
      <c r="G58" s="9" t="s">
        <v>97</v>
      </c>
      <c r="H58" s="9" t="s">
        <v>97</v>
      </c>
      <c r="I58" s="9" t="s">
        <v>97</v>
      </c>
      <c r="J58" s="9" t="s">
        <v>97</v>
      </c>
      <c r="K58" s="9">
        <v>44</v>
      </c>
      <c r="L58" s="9" t="s">
        <v>267</v>
      </c>
      <c r="M58" s="9" t="s">
        <v>97</v>
      </c>
      <c r="N58" s="9" t="s">
        <v>97</v>
      </c>
      <c r="O58" s="9" t="s">
        <v>97</v>
      </c>
      <c r="P58" s="9" t="s">
        <v>97</v>
      </c>
      <c r="Q58" s="9">
        <v>20</v>
      </c>
      <c r="R58" s="9" t="s">
        <v>120</v>
      </c>
    </row>
    <row r="59" spans="1:18" ht="12.75">
      <c r="A59" s="9">
        <v>18</v>
      </c>
      <c r="B59" s="9" t="s">
        <v>115</v>
      </c>
      <c r="C59" s="9" t="s">
        <v>97</v>
      </c>
      <c r="D59" s="9" t="s">
        <v>97</v>
      </c>
      <c r="E59" s="9" t="s">
        <v>97</v>
      </c>
      <c r="F59" s="9" t="s">
        <v>97</v>
      </c>
      <c r="G59" s="9" t="s">
        <v>97</v>
      </c>
      <c r="H59" s="9" t="s">
        <v>97</v>
      </c>
      <c r="I59" s="9" t="s">
        <v>97</v>
      </c>
      <c r="J59" s="9" t="s">
        <v>97</v>
      </c>
      <c r="K59" s="9">
        <v>18</v>
      </c>
      <c r="L59" s="9" t="s">
        <v>267</v>
      </c>
      <c r="M59" s="9">
        <v>20</v>
      </c>
      <c r="N59" s="9" t="s">
        <v>98</v>
      </c>
      <c r="O59" s="9" t="s">
        <v>97</v>
      </c>
      <c r="P59" s="9" t="s">
        <v>97</v>
      </c>
      <c r="Q59" s="9" t="s">
        <v>97</v>
      </c>
      <c r="R59" s="9" t="s">
        <v>97</v>
      </c>
    </row>
    <row r="60" spans="1:18" ht="12.75">
      <c r="A60" s="9" t="s">
        <v>97</v>
      </c>
      <c r="B60" s="9" t="s">
        <v>97</v>
      </c>
      <c r="C60" s="9" t="s">
        <v>97</v>
      </c>
      <c r="D60" s="9" t="s">
        <v>97</v>
      </c>
      <c r="E60" s="9">
        <v>20</v>
      </c>
      <c r="F60" s="9" t="s">
        <v>98</v>
      </c>
      <c r="G60" s="9" t="s">
        <v>97</v>
      </c>
      <c r="H60" s="9" t="s">
        <v>97</v>
      </c>
      <c r="I60" s="9" t="s">
        <v>97</v>
      </c>
      <c r="J60" s="9" t="s">
        <v>97</v>
      </c>
      <c r="K60" s="9">
        <v>20</v>
      </c>
      <c r="L60" s="9" t="s">
        <v>267</v>
      </c>
      <c r="M60" s="9" t="s">
        <v>97</v>
      </c>
      <c r="N60" s="9" t="s">
        <v>97</v>
      </c>
      <c r="O60" s="9" t="s">
        <v>97</v>
      </c>
      <c r="P60" s="9" t="s">
        <v>97</v>
      </c>
      <c r="Q60" s="9">
        <v>20</v>
      </c>
      <c r="R60" s="9" t="s">
        <v>118</v>
      </c>
    </row>
    <row r="61" spans="3:17" ht="12.75">
      <c r="C61" s="22" t="s">
        <v>97</v>
      </c>
      <c r="D61" s="4" t="s">
        <v>97</v>
      </c>
      <c r="G61" s="23" t="s">
        <v>97</v>
      </c>
      <c r="O61" s="22" t="s">
        <v>97</v>
      </c>
      <c r="P61" s="4" t="s">
        <v>97</v>
      </c>
      <c r="Q61" s="23" t="s">
        <v>97</v>
      </c>
    </row>
    <row r="62" spans="3:17" ht="12.75">
      <c r="C62" s="22" t="s">
        <v>97</v>
      </c>
      <c r="D62" s="4" t="s">
        <v>97</v>
      </c>
      <c r="G62" s="23" t="s">
        <v>97</v>
      </c>
      <c r="O62" s="22" t="s">
        <v>97</v>
      </c>
      <c r="P62" s="4" t="s">
        <v>97</v>
      </c>
      <c r="Q62" s="23" t="s">
        <v>97</v>
      </c>
    </row>
    <row r="63" spans="3:17" ht="12.75">
      <c r="C63" s="22" t="s">
        <v>97</v>
      </c>
      <c r="D63" s="4" t="s">
        <v>97</v>
      </c>
      <c r="G63" s="23" t="s">
        <v>97</v>
      </c>
      <c r="O63" s="22" t="s">
        <v>97</v>
      </c>
      <c r="P63" s="4" t="s">
        <v>97</v>
      </c>
      <c r="Q63" s="23" t="s">
        <v>97</v>
      </c>
    </row>
    <row r="64" spans="1:16" ht="12.75">
      <c r="A64" s="13" t="str">
        <f>$A$1&amp;"/10"</f>
        <v>2/10</v>
      </c>
      <c r="C64" s="22" t="s">
        <v>0</v>
      </c>
      <c r="D64" s="4" t="s">
        <v>4</v>
      </c>
      <c r="G64" s="13" t="str">
        <f>$A$1&amp;"/11"</f>
        <v>2/11</v>
      </c>
      <c r="I64" s="22" t="s">
        <v>0</v>
      </c>
      <c r="J64" s="4" t="s">
        <v>3</v>
      </c>
      <c r="M64" s="13" t="str">
        <f>$A$1&amp;"/12"</f>
        <v>2/12</v>
      </c>
      <c r="O64" s="22" t="s">
        <v>0</v>
      </c>
      <c r="P64" s="4" t="s">
        <v>41</v>
      </c>
    </row>
    <row r="65" spans="3:16" ht="12.75">
      <c r="C65" s="22" t="s">
        <v>1</v>
      </c>
      <c r="D65" s="4" t="s">
        <v>245</v>
      </c>
      <c r="I65" s="22" t="s">
        <v>1</v>
      </c>
      <c r="J65" s="4" t="s">
        <v>56</v>
      </c>
      <c r="O65" s="22" t="s">
        <v>1</v>
      </c>
      <c r="P65" s="4" t="s">
        <v>30</v>
      </c>
    </row>
    <row r="66" spans="3:16" ht="12.75">
      <c r="C66" s="22" t="s">
        <v>2</v>
      </c>
      <c r="D66" s="4" t="s">
        <v>53</v>
      </c>
      <c r="I66" s="22" t="s">
        <v>2</v>
      </c>
      <c r="J66" s="4" t="s">
        <v>36</v>
      </c>
      <c r="O66" s="22" t="s">
        <v>2</v>
      </c>
      <c r="P66" s="4" t="s">
        <v>44</v>
      </c>
    </row>
    <row r="67" spans="3:16" ht="12.75">
      <c r="C67" s="22" t="s">
        <v>3</v>
      </c>
      <c r="D67" s="4" t="s">
        <v>24</v>
      </c>
      <c r="I67" s="22" t="s">
        <v>3</v>
      </c>
      <c r="J67" s="4" t="s">
        <v>57</v>
      </c>
      <c r="O67" s="22" t="s">
        <v>3</v>
      </c>
      <c r="P67" s="4" t="s">
        <v>29</v>
      </c>
    </row>
    <row r="68" spans="3:16" ht="12.75">
      <c r="C68" s="22" t="s">
        <v>4</v>
      </c>
      <c r="D68" s="4" t="s">
        <v>31</v>
      </c>
      <c r="I68" s="22" t="s">
        <v>4</v>
      </c>
      <c r="J68" s="4" t="s">
        <v>21</v>
      </c>
      <c r="O68" s="22" t="s">
        <v>4</v>
      </c>
      <c r="P68" s="4" t="s">
        <v>42</v>
      </c>
    </row>
    <row r="69" spans="1:18" ht="12.75">
      <c r="A69" s="22" t="s">
        <v>0</v>
      </c>
      <c r="B69" s="4" t="s">
        <v>2</v>
      </c>
      <c r="D69" s="6" t="s">
        <v>5</v>
      </c>
      <c r="E69" s="22" t="s">
        <v>0</v>
      </c>
      <c r="F69" s="4" t="s">
        <v>41</v>
      </c>
      <c r="G69" s="22" t="s">
        <v>0</v>
      </c>
      <c r="J69" s="6" t="s">
        <v>6</v>
      </c>
      <c r="K69" s="22" t="s">
        <v>0</v>
      </c>
      <c r="L69" s="4" t="s">
        <v>66</v>
      </c>
      <c r="M69" s="22" t="s">
        <v>0</v>
      </c>
      <c r="P69" s="6" t="s">
        <v>7</v>
      </c>
      <c r="Q69" s="22" t="s">
        <v>0</v>
      </c>
      <c r="R69" s="4" t="s">
        <v>39</v>
      </c>
    </row>
    <row r="70" spans="1:18" ht="12.75">
      <c r="A70" s="22" t="s">
        <v>1</v>
      </c>
      <c r="B70" s="4" t="s">
        <v>53</v>
      </c>
      <c r="E70" s="22" t="s">
        <v>1</v>
      </c>
      <c r="G70" s="22" t="s">
        <v>1</v>
      </c>
      <c r="H70" s="4" t="s">
        <v>83</v>
      </c>
      <c r="K70" s="22" t="s">
        <v>1</v>
      </c>
      <c r="L70" s="4" t="s">
        <v>50</v>
      </c>
      <c r="M70" s="22" t="s">
        <v>1</v>
      </c>
      <c r="N70" s="4" t="s">
        <v>64</v>
      </c>
      <c r="Q70" s="22" t="s">
        <v>1</v>
      </c>
      <c r="R70" s="4" t="s">
        <v>48</v>
      </c>
    </row>
    <row r="71" spans="1:18" ht="12.75">
      <c r="A71" s="22" t="s">
        <v>2</v>
      </c>
      <c r="B71" s="4" t="s">
        <v>34</v>
      </c>
      <c r="C71" s="22" t="s">
        <v>8</v>
      </c>
      <c r="D71" s="7" t="s">
        <v>9</v>
      </c>
      <c r="E71" s="22" t="s">
        <v>2</v>
      </c>
      <c r="F71" s="5" t="s">
        <v>152</v>
      </c>
      <c r="G71" s="22" t="s">
        <v>2</v>
      </c>
      <c r="H71" s="4" t="s">
        <v>25</v>
      </c>
      <c r="I71" s="22" t="s">
        <v>10</v>
      </c>
      <c r="J71" s="7" t="s">
        <v>11</v>
      </c>
      <c r="K71" s="22" t="s">
        <v>2</v>
      </c>
      <c r="L71" s="5" t="s">
        <v>61</v>
      </c>
      <c r="M71" s="22" t="s">
        <v>2</v>
      </c>
      <c r="N71" s="4" t="s">
        <v>57</v>
      </c>
      <c r="O71" s="22" t="s">
        <v>12</v>
      </c>
      <c r="P71" s="7" t="s">
        <v>13</v>
      </c>
      <c r="Q71" s="22" t="s">
        <v>2</v>
      </c>
      <c r="R71" s="5" t="s">
        <v>69</v>
      </c>
    </row>
    <row r="72" spans="1:18" ht="13.5" thickBot="1">
      <c r="A72" s="22" t="s">
        <v>3</v>
      </c>
      <c r="B72" s="4" t="s">
        <v>15</v>
      </c>
      <c r="D72" s="6" t="s">
        <v>14</v>
      </c>
      <c r="E72" s="22" t="s">
        <v>3</v>
      </c>
      <c r="F72" s="4" t="s">
        <v>28</v>
      </c>
      <c r="G72" s="22" t="s">
        <v>3</v>
      </c>
      <c r="H72" s="4" t="s">
        <v>69</v>
      </c>
      <c r="J72" s="6" t="s">
        <v>14</v>
      </c>
      <c r="K72" s="22" t="s">
        <v>3</v>
      </c>
      <c r="L72" s="4" t="s">
        <v>56</v>
      </c>
      <c r="M72" s="22" t="s">
        <v>3</v>
      </c>
      <c r="N72" s="4" t="s">
        <v>65</v>
      </c>
      <c r="P72" s="6" t="s">
        <v>14</v>
      </c>
      <c r="Q72" s="22" t="s">
        <v>3</v>
      </c>
      <c r="R72" s="4" t="s">
        <v>37</v>
      </c>
    </row>
    <row r="73" spans="1:18" ht="13.5" thickBot="1">
      <c r="A73" s="22" t="s">
        <v>4</v>
      </c>
      <c r="B73" s="4" t="s">
        <v>65</v>
      </c>
      <c r="D73" s="8" t="s">
        <v>244</v>
      </c>
      <c r="E73" s="22" t="s">
        <v>4</v>
      </c>
      <c r="F73" s="4" t="s">
        <v>18</v>
      </c>
      <c r="G73" s="22" t="s">
        <v>4</v>
      </c>
      <c r="H73" s="4" t="s">
        <v>50</v>
      </c>
      <c r="J73" s="8" t="s">
        <v>253</v>
      </c>
      <c r="K73" s="22" t="s">
        <v>4</v>
      </c>
      <c r="L73" s="4" t="s">
        <v>71</v>
      </c>
      <c r="M73" s="22" t="s">
        <v>4</v>
      </c>
      <c r="N73" s="4" t="s">
        <v>33</v>
      </c>
      <c r="P73" s="8" t="s">
        <v>259</v>
      </c>
      <c r="Q73" s="22" t="s">
        <v>4</v>
      </c>
      <c r="R73" s="4" t="s">
        <v>56</v>
      </c>
    </row>
    <row r="75" spans="1:18" ht="12.75">
      <c r="A75" s="9" t="s">
        <v>97</v>
      </c>
      <c r="B75" s="9" t="s">
        <v>97</v>
      </c>
      <c r="C75" s="9" t="s">
        <v>97</v>
      </c>
      <c r="D75" s="9" t="s">
        <v>97</v>
      </c>
      <c r="E75" s="9">
        <v>18</v>
      </c>
      <c r="F75" s="9" t="s">
        <v>98</v>
      </c>
      <c r="G75" s="9" t="s">
        <v>97</v>
      </c>
      <c r="H75" s="9" t="s">
        <v>97</v>
      </c>
      <c r="I75" s="9" t="s">
        <v>97</v>
      </c>
      <c r="J75" s="9" t="s">
        <v>97</v>
      </c>
      <c r="K75" s="9">
        <v>18</v>
      </c>
      <c r="L75" s="9" t="s">
        <v>121</v>
      </c>
      <c r="M75" s="9" t="s">
        <v>97</v>
      </c>
      <c r="N75" s="9" t="s">
        <v>97</v>
      </c>
      <c r="O75" s="9">
        <v>18</v>
      </c>
      <c r="P75" s="9" t="s">
        <v>115</v>
      </c>
      <c r="Q75" s="9" t="s">
        <v>97</v>
      </c>
      <c r="R75" s="9" t="s">
        <v>97</v>
      </c>
    </row>
    <row r="76" spans="1:18" ht="12.75">
      <c r="A76" s="9" t="s">
        <v>97</v>
      </c>
      <c r="B76" s="9" t="s">
        <v>97</v>
      </c>
      <c r="C76" s="9" t="s">
        <v>97</v>
      </c>
      <c r="D76" s="9" t="s">
        <v>97</v>
      </c>
      <c r="E76" s="9">
        <v>18</v>
      </c>
      <c r="F76" s="9" t="s">
        <v>113</v>
      </c>
      <c r="G76" s="9" t="s">
        <v>97</v>
      </c>
      <c r="H76" s="9" t="s">
        <v>97</v>
      </c>
      <c r="I76" s="9" t="s">
        <v>97</v>
      </c>
      <c r="J76" s="9" t="s">
        <v>97</v>
      </c>
      <c r="K76" s="9">
        <v>18</v>
      </c>
      <c r="L76" s="9" t="s">
        <v>106</v>
      </c>
      <c r="M76" s="9" t="s">
        <v>97</v>
      </c>
      <c r="N76" s="9" t="s">
        <v>97</v>
      </c>
      <c r="O76" s="9" t="s">
        <v>97</v>
      </c>
      <c r="P76" s="9" t="s">
        <v>97</v>
      </c>
      <c r="Q76" s="9">
        <v>18</v>
      </c>
      <c r="R76" s="9" t="s">
        <v>113</v>
      </c>
    </row>
    <row r="77" spans="1:18" ht="12.75">
      <c r="A77" s="9" t="s">
        <v>97</v>
      </c>
      <c r="B77" s="9" t="s">
        <v>97</v>
      </c>
      <c r="C77" s="9" t="s">
        <v>97</v>
      </c>
      <c r="D77" s="9" t="s">
        <v>97</v>
      </c>
      <c r="E77" s="9">
        <v>18</v>
      </c>
      <c r="F77" s="9" t="s">
        <v>98</v>
      </c>
      <c r="G77" s="9" t="s">
        <v>97</v>
      </c>
      <c r="H77" s="9" t="s">
        <v>97</v>
      </c>
      <c r="I77" s="9" t="s">
        <v>97</v>
      </c>
      <c r="J77" s="9" t="s">
        <v>97</v>
      </c>
      <c r="K77" s="9">
        <v>18</v>
      </c>
      <c r="L77" s="9" t="s">
        <v>194</v>
      </c>
      <c r="M77" s="9" t="s">
        <v>97</v>
      </c>
      <c r="N77" s="9" t="s">
        <v>97</v>
      </c>
      <c r="O77" s="9" t="s">
        <v>97</v>
      </c>
      <c r="P77" s="9" t="s">
        <v>97</v>
      </c>
      <c r="Q77" s="9">
        <v>18</v>
      </c>
      <c r="R77" s="9" t="s">
        <v>113</v>
      </c>
    </row>
    <row r="78" spans="1:18" ht="12.75">
      <c r="A78" s="9" t="s">
        <v>97</v>
      </c>
      <c r="B78" s="9" t="s">
        <v>97</v>
      </c>
      <c r="C78" s="9" t="s">
        <v>97</v>
      </c>
      <c r="D78" s="9" t="s">
        <v>97</v>
      </c>
      <c r="E78" s="9">
        <v>18</v>
      </c>
      <c r="F78" s="9" t="s">
        <v>98</v>
      </c>
      <c r="G78" s="9" t="s">
        <v>97</v>
      </c>
      <c r="H78" s="9" t="s">
        <v>97</v>
      </c>
      <c r="I78" s="9" t="s">
        <v>97</v>
      </c>
      <c r="J78" s="9" t="s">
        <v>97</v>
      </c>
      <c r="K78" s="9">
        <v>18</v>
      </c>
      <c r="L78" s="9" t="s">
        <v>121</v>
      </c>
      <c r="M78" s="9" t="s">
        <v>97</v>
      </c>
      <c r="N78" s="9" t="s">
        <v>97</v>
      </c>
      <c r="O78" s="9" t="s">
        <v>97</v>
      </c>
      <c r="P78" s="9" t="s">
        <v>97</v>
      </c>
      <c r="Q78" s="9">
        <v>0</v>
      </c>
      <c r="R78" s="9" t="s">
        <v>108</v>
      </c>
    </row>
    <row r="79" ht="12.75">
      <c r="A79" s="23" t="s">
        <v>97</v>
      </c>
    </row>
    <row r="82" spans="1:16" ht="12.75">
      <c r="A82" s="13" t="str">
        <f>$A$1&amp;"/13"</f>
        <v>2/13</v>
      </c>
      <c r="C82" s="22" t="s">
        <v>0</v>
      </c>
      <c r="D82" s="4" t="s">
        <v>2</v>
      </c>
      <c r="G82" s="13" t="str">
        <f>$A$1&amp;"/14"</f>
        <v>2/14</v>
      </c>
      <c r="I82" s="22" t="s">
        <v>0</v>
      </c>
      <c r="J82" s="4" t="s">
        <v>158</v>
      </c>
      <c r="M82" s="13" t="str">
        <f>$A$1&amp;"/15"</f>
        <v>2/15</v>
      </c>
      <c r="O82" s="22" t="s">
        <v>0</v>
      </c>
      <c r="P82" s="4" t="s">
        <v>3</v>
      </c>
    </row>
    <row r="83" spans="3:16" ht="12.75">
      <c r="C83" s="22" t="s">
        <v>1</v>
      </c>
      <c r="D83" s="4" t="s">
        <v>159</v>
      </c>
      <c r="I83" s="22" t="s">
        <v>1</v>
      </c>
      <c r="J83" s="4" t="s">
        <v>50</v>
      </c>
      <c r="O83" s="22" t="s">
        <v>1</v>
      </c>
      <c r="P83" s="4" t="s">
        <v>18</v>
      </c>
    </row>
    <row r="84" spans="3:16" ht="12.75">
      <c r="C84" s="22" t="s">
        <v>2</v>
      </c>
      <c r="D84" s="4" t="s">
        <v>43</v>
      </c>
      <c r="I84" s="22" t="s">
        <v>2</v>
      </c>
      <c r="J84" s="4" t="s">
        <v>22</v>
      </c>
      <c r="O84" s="22" t="s">
        <v>2</v>
      </c>
      <c r="P84" s="4" t="s">
        <v>15</v>
      </c>
    </row>
    <row r="85" spans="3:16" ht="12.75">
      <c r="C85" s="22" t="s">
        <v>3</v>
      </c>
      <c r="D85" s="4" t="s">
        <v>34</v>
      </c>
      <c r="I85" s="22" t="s">
        <v>3</v>
      </c>
      <c r="J85" s="4" t="s">
        <v>31</v>
      </c>
      <c r="O85" s="22" t="s">
        <v>3</v>
      </c>
      <c r="P85" s="4" t="s">
        <v>20</v>
      </c>
    </row>
    <row r="86" spans="3:16" ht="12.75">
      <c r="C86" s="22" t="s">
        <v>4</v>
      </c>
      <c r="D86" s="4" t="s">
        <v>17</v>
      </c>
      <c r="I86" s="22" t="s">
        <v>4</v>
      </c>
      <c r="J86" s="4" t="s">
        <v>72</v>
      </c>
      <c r="O86" s="22" t="s">
        <v>4</v>
      </c>
      <c r="P86" s="4" t="s">
        <v>185</v>
      </c>
    </row>
    <row r="87" spans="1:18" ht="12.75">
      <c r="A87" s="22" t="s">
        <v>0</v>
      </c>
      <c r="B87" s="4" t="s">
        <v>66</v>
      </c>
      <c r="D87" s="6" t="s">
        <v>5</v>
      </c>
      <c r="E87" s="22" t="s">
        <v>0</v>
      </c>
      <c r="F87" s="4" t="s">
        <v>3</v>
      </c>
      <c r="G87" s="22" t="s">
        <v>0</v>
      </c>
      <c r="H87" s="4" t="s">
        <v>3</v>
      </c>
      <c r="J87" s="6" t="s">
        <v>6</v>
      </c>
      <c r="K87" s="22" t="s">
        <v>0</v>
      </c>
      <c r="M87" s="22" t="s">
        <v>0</v>
      </c>
      <c r="N87" s="4" t="s">
        <v>1</v>
      </c>
      <c r="P87" s="6" t="s">
        <v>7</v>
      </c>
      <c r="Q87" s="22" t="s">
        <v>0</v>
      </c>
      <c r="R87" s="4" t="s">
        <v>39</v>
      </c>
    </row>
    <row r="88" spans="1:18" ht="12.75">
      <c r="A88" s="22" t="s">
        <v>1</v>
      </c>
      <c r="B88" s="4" t="s">
        <v>67</v>
      </c>
      <c r="E88" s="22" t="s">
        <v>1</v>
      </c>
      <c r="F88" s="4" t="s">
        <v>17</v>
      </c>
      <c r="G88" s="22" t="s">
        <v>1</v>
      </c>
      <c r="H88" s="4" t="s">
        <v>37</v>
      </c>
      <c r="K88" s="22" t="s">
        <v>1</v>
      </c>
      <c r="L88" s="4" t="s">
        <v>57</v>
      </c>
      <c r="M88" s="22" t="s">
        <v>1</v>
      </c>
      <c r="N88" s="4" t="s">
        <v>24</v>
      </c>
      <c r="Q88" s="22" t="s">
        <v>1</v>
      </c>
      <c r="R88" s="4" t="s">
        <v>59</v>
      </c>
    </row>
    <row r="89" spans="1:18" ht="12.75">
      <c r="A89" s="22" t="s">
        <v>2</v>
      </c>
      <c r="C89" s="22" t="s">
        <v>8</v>
      </c>
      <c r="D89" s="7" t="s">
        <v>9</v>
      </c>
      <c r="E89" s="22" t="s">
        <v>2</v>
      </c>
      <c r="F89" s="5" t="s">
        <v>199</v>
      </c>
      <c r="G89" s="22" t="s">
        <v>2</v>
      </c>
      <c r="H89" s="4" t="s">
        <v>193</v>
      </c>
      <c r="I89" s="22" t="s">
        <v>10</v>
      </c>
      <c r="J89" s="7" t="s">
        <v>11</v>
      </c>
      <c r="K89" s="22" t="s">
        <v>2</v>
      </c>
      <c r="L89" s="5" t="s">
        <v>49</v>
      </c>
      <c r="M89" s="22" t="s">
        <v>2</v>
      </c>
      <c r="N89" s="4" t="s">
        <v>37</v>
      </c>
      <c r="O89" s="22" t="s">
        <v>12</v>
      </c>
      <c r="P89" s="7" t="s">
        <v>13</v>
      </c>
      <c r="Q89" s="22" t="s">
        <v>2</v>
      </c>
      <c r="R89" s="5" t="s">
        <v>53</v>
      </c>
    </row>
    <row r="90" spans="1:18" ht="13.5" thickBot="1">
      <c r="A90" s="22" t="s">
        <v>3</v>
      </c>
      <c r="B90" s="4" t="s">
        <v>157</v>
      </c>
      <c r="D90" s="6" t="s">
        <v>14</v>
      </c>
      <c r="E90" s="22" t="s">
        <v>3</v>
      </c>
      <c r="F90" s="4" t="s">
        <v>21</v>
      </c>
      <c r="G90" s="22" t="s">
        <v>3</v>
      </c>
      <c r="H90" s="4" t="s">
        <v>53</v>
      </c>
      <c r="J90" s="6" t="s">
        <v>14</v>
      </c>
      <c r="K90" s="22" t="s">
        <v>3</v>
      </c>
      <c r="L90" s="4" t="s">
        <v>43</v>
      </c>
      <c r="M90" s="22" t="s">
        <v>3</v>
      </c>
      <c r="N90" s="4" t="s">
        <v>260</v>
      </c>
      <c r="P90" s="6" t="s">
        <v>14</v>
      </c>
      <c r="Q90" s="22" t="s">
        <v>3</v>
      </c>
      <c r="R90" s="4" t="s">
        <v>25</v>
      </c>
    </row>
    <row r="91" spans="1:18" ht="13.5" thickBot="1">
      <c r="A91" s="22" t="s">
        <v>4</v>
      </c>
      <c r="B91" s="4" t="s">
        <v>64</v>
      </c>
      <c r="D91" s="8" t="s">
        <v>246</v>
      </c>
      <c r="E91" s="22" t="s">
        <v>4</v>
      </c>
      <c r="F91" s="4" t="s">
        <v>27</v>
      </c>
      <c r="G91" s="22" t="s">
        <v>4</v>
      </c>
      <c r="H91" s="4" t="s">
        <v>20</v>
      </c>
      <c r="J91" s="8" t="s">
        <v>254</v>
      </c>
      <c r="K91" s="22" t="s">
        <v>4</v>
      </c>
      <c r="L91" s="4" t="s">
        <v>38</v>
      </c>
      <c r="M91" s="22" t="s">
        <v>4</v>
      </c>
      <c r="N91" s="4" t="s">
        <v>31</v>
      </c>
      <c r="P91" s="8" t="s">
        <v>261</v>
      </c>
      <c r="Q91" s="22" t="s">
        <v>4</v>
      </c>
      <c r="R91" s="4" t="s">
        <v>15</v>
      </c>
    </row>
    <row r="93" spans="1:18" ht="12.75">
      <c r="A93" s="9">
        <v>18</v>
      </c>
      <c r="B93" s="9" t="s">
        <v>122</v>
      </c>
      <c r="C93" s="9" t="s">
        <v>97</v>
      </c>
      <c r="D93" s="9" t="s">
        <v>97</v>
      </c>
      <c r="E93" s="9" t="s">
        <v>97</v>
      </c>
      <c r="F93" s="9" t="s">
        <v>97</v>
      </c>
      <c r="G93" s="9" t="s">
        <v>97</v>
      </c>
      <c r="H93" s="9" t="s">
        <v>97</v>
      </c>
      <c r="I93" s="9">
        <v>18</v>
      </c>
      <c r="J93" s="9" t="s">
        <v>110</v>
      </c>
      <c r="K93" s="9" t="s">
        <v>97</v>
      </c>
      <c r="L93" s="9" t="s">
        <v>97</v>
      </c>
      <c r="M93" s="9" t="s">
        <v>97</v>
      </c>
      <c r="N93" s="9" t="s">
        <v>97</v>
      </c>
      <c r="O93" s="9">
        <v>18</v>
      </c>
      <c r="P93" s="9" t="s">
        <v>269</v>
      </c>
      <c r="Q93" s="9" t="s">
        <v>97</v>
      </c>
      <c r="R93" s="9" t="s">
        <v>97</v>
      </c>
    </row>
    <row r="94" spans="1:18" ht="12.75">
      <c r="A94" s="28">
        <v>18</v>
      </c>
      <c r="B94" s="28" t="s">
        <v>266</v>
      </c>
      <c r="C94" s="9" t="s">
        <v>97</v>
      </c>
      <c r="D94" s="9" t="s">
        <v>97</v>
      </c>
      <c r="E94" s="9" t="s">
        <v>97</v>
      </c>
      <c r="F94" s="9" t="s">
        <v>97</v>
      </c>
      <c r="G94" s="9" t="s">
        <v>97</v>
      </c>
      <c r="H94" s="9" t="s">
        <v>97</v>
      </c>
      <c r="I94" s="9">
        <v>18</v>
      </c>
      <c r="J94" s="9" t="s">
        <v>110</v>
      </c>
      <c r="K94" s="9" t="s">
        <v>97</v>
      </c>
      <c r="L94" s="9" t="s">
        <v>97</v>
      </c>
      <c r="M94" s="9" t="s">
        <v>97</v>
      </c>
      <c r="N94" s="9" t="s">
        <v>97</v>
      </c>
      <c r="O94" s="9" t="s">
        <v>97</v>
      </c>
      <c r="P94" s="9" t="s">
        <v>97</v>
      </c>
      <c r="Q94" s="9">
        <v>18</v>
      </c>
      <c r="R94" s="9" t="s">
        <v>111</v>
      </c>
    </row>
    <row r="95" spans="1:18" ht="12.75">
      <c r="A95" s="9">
        <v>18</v>
      </c>
      <c r="B95" s="9" t="s">
        <v>115</v>
      </c>
      <c r="C95" s="9" t="s">
        <v>97</v>
      </c>
      <c r="D95" s="9" t="s">
        <v>97</v>
      </c>
      <c r="E95" s="9" t="s">
        <v>97</v>
      </c>
      <c r="F95" s="9" t="s">
        <v>97</v>
      </c>
      <c r="G95" s="9" t="s">
        <v>97</v>
      </c>
      <c r="H95" s="9" t="s">
        <v>97</v>
      </c>
      <c r="I95" s="9">
        <v>18</v>
      </c>
      <c r="J95" s="9" t="s">
        <v>110</v>
      </c>
      <c r="K95" s="9" t="s">
        <v>97</v>
      </c>
      <c r="L95" s="9" t="s">
        <v>97</v>
      </c>
      <c r="M95" s="9" t="s">
        <v>97</v>
      </c>
      <c r="N95" s="9" t="s">
        <v>97</v>
      </c>
      <c r="O95" s="9" t="s">
        <v>97</v>
      </c>
      <c r="P95" s="9" t="s">
        <v>97</v>
      </c>
      <c r="Q95" s="9">
        <v>18</v>
      </c>
      <c r="R95" s="9" t="s">
        <v>104</v>
      </c>
    </row>
    <row r="96" spans="1:18" ht="12.75">
      <c r="A96" s="9">
        <v>18</v>
      </c>
      <c r="B96" s="9" t="s">
        <v>115</v>
      </c>
      <c r="C96" s="9" t="s">
        <v>97</v>
      </c>
      <c r="D96" s="9" t="s">
        <v>97</v>
      </c>
      <c r="E96" s="9" t="s">
        <v>97</v>
      </c>
      <c r="F96" s="9" t="s">
        <v>97</v>
      </c>
      <c r="G96" s="9" t="s">
        <v>97</v>
      </c>
      <c r="H96" s="9" t="s">
        <v>97</v>
      </c>
      <c r="I96" s="9">
        <v>18</v>
      </c>
      <c r="J96" s="9" t="s">
        <v>106</v>
      </c>
      <c r="K96" s="9" t="s">
        <v>97</v>
      </c>
      <c r="L96" s="9" t="s">
        <v>97</v>
      </c>
      <c r="M96" s="9" t="s">
        <v>97</v>
      </c>
      <c r="N96" s="9" t="s">
        <v>97</v>
      </c>
      <c r="O96" s="9" t="s">
        <v>97</v>
      </c>
      <c r="P96" s="9" t="s">
        <v>97</v>
      </c>
      <c r="Q96" s="9">
        <v>18</v>
      </c>
      <c r="R96" s="9" t="s">
        <v>104</v>
      </c>
    </row>
    <row r="97" spans="17:18" ht="12.75">
      <c r="Q97" s="23" t="s">
        <v>97</v>
      </c>
      <c r="R97" s="4" t="s">
        <v>97</v>
      </c>
    </row>
    <row r="98" ht="12.75">
      <c r="A98" s="25" t="s">
        <v>270</v>
      </c>
    </row>
    <row r="100" spans="1:16" ht="12.75">
      <c r="A100" s="13" t="str">
        <f>$A$1&amp;"/16"</f>
        <v>2/16</v>
      </c>
      <c r="C100" s="22" t="s">
        <v>0</v>
      </c>
      <c r="D100" s="4" t="s">
        <v>80</v>
      </c>
      <c r="G100" s="13" t="str">
        <f>$A$1&amp;"/17"</f>
        <v>2/17</v>
      </c>
      <c r="I100" s="22" t="s">
        <v>0</v>
      </c>
      <c r="J100" s="4" t="s">
        <v>1</v>
      </c>
      <c r="M100" s="13" t="str">
        <f>$A$1&amp;"/18"</f>
        <v>2/18</v>
      </c>
      <c r="O100" s="22" t="s">
        <v>0</v>
      </c>
      <c r="P100" s="4" t="s">
        <v>80</v>
      </c>
    </row>
    <row r="101" spans="3:16" ht="12.75">
      <c r="C101" s="22" t="s">
        <v>1</v>
      </c>
      <c r="D101" s="4" t="s">
        <v>72</v>
      </c>
      <c r="I101" s="22" t="s">
        <v>1</v>
      </c>
      <c r="J101" s="4" t="s">
        <v>26</v>
      </c>
      <c r="O101" s="22" t="s">
        <v>1</v>
      </c>
      <c r="P101" s="4" t="s">
        <v>76</v>
      </c>
    </row>
    <row r="102" spans="3:16" ht="12.75">
      <c r="C102" s="22" t="s">
        <v>2</v>
      </c>
      <c r="D102" s="4" t="s">
        <v>17</v>
      </c>
      <c r="I102" s="22" t="s">
        <v>2</v>
      </c>
      <c r="J102" s="4" t="s">
        <v>49</v>
      </c>
      <c r="O102" s="22" t="s">
        <v>2</v>
      </c>
      <c r="P102" s="4" t="s">
        <v>22</v>
      </c>
    </row>
    <row r="103" spans="3:16" ht="12.75">
      <c r="C103" s="22" t="s">
        <v>3</v>
      </c>
      <c r="D103" s="4" t="s">
        <v>52</v>
      </c>
      <c r="I103" s="22" t="s">
        <v>3</v>
      </c>
      <c r="J103" s="4" t="s">
        <v>55</v>
      </c>
      <c r="O103" s="22" t="s">
        <v>3</v>
      </c>
      <c r="P103" s="4" t="s">
        <v>183</v>
      </c>
    </row>
    <row r="104" spans="3:15" ht="12.75">
      <c r="C104" s="22" t="s">
        <v>4</v>
      </c>
      <c r="D104" s="4" t="s">
        <v>17</v>
      </c>
      <c r="I104" s="22" t="s">
        <v>4</v>
      </c>
      <c r="J104" s="4" t="s">
        <v>21</v>
      </c>
      <c r="O104" s="22" t="s">
        <v>4</v>
      </c>
    </row>
    <row r="105" spans="1:18" ht="12.75">
      <c r="A105" s="22" t="s">
        <v>0</v>
      </c>
      <c r="B105" s="4" t="s">
        <v>81</v>
      </c>
      <c r="D105" s="6" t="s">
        <v>5</v>
      </c>
      <c r="E105" s="22" t="s">
        <v>0</v>
      </c>
      <c r="G105" s="22" t="s">
        <v>0</v>
      </c>
      <c r="H105" s="4" t="s">
        <v>3</v>
      </c>
      <c r="J105" s="6" t="s">
        <v>6</v>
      </c>
      <c r="K105" s="22" t="s">
        <v>0</v>
      </c>
      <c r="L105" s="4" t="s">
        <v>39</v>
      </c>
      <c r="M105" s="22" t="s">
        <v>0</v>
      </c>
      <c r="N105" s="4" t="s">
        <v>2</v>
      </c>
      <c r="P105" s="6" t="s">
        <v>7</v>
      </c>
      <c r="Q105" s="22" t="s">
        <v>0</v>
      </c>
      <c r="R105" s="4" t="s">
        <v>1</v>
      </c>
    </row>
    <row r="106" spans="1:18" ht="12.75">
      <c r="A106" s="22" t="s">
        <v>1</v>
      </c>
      <c r="B106" s="4" t="s">
        <v>21</v>
      </c>
      <c r="E106" s="22" t="s">
        <v>1</v>
      </c>
      <c r="F106" s="4" t="s">
        <v>29</v>
      </c>
      <c r="G106" s="22" t="s">
        <v>1</v>
      </c>
      <c r="H106" s="4" t="s">
        <v>25</v>
      </c>
      <c r="K106" s="22" t="s">
        <v>1</v>
      </c>
      <c r="L106" s="4" t="s">
        <v>30</v>
      </c>
      <c r="M106" s="22" t="s">
        <v>1</v>
      </c>
      <c r="N106" s="4" t="s">
        <v>20</v>
      </c>
      <c r="Q106" s="22" t="s">
        <v>1</v>
      </c>
      <c r="R106" s="4" t="s">
        <v>55</v>
      </c>
    </row>
    <row r="107" spans="1:18" ht="12.75">
      <c r="A107" s="22" t="s">
        <v>2</v>
      </c>
      <c r="B107" s="4" t="s">
        <v>50</v>
      </c>
      <c r="C107" s="22" t="s">
        <v>8</v>
      </c>
      <c r="D107" s="7" t="s">
        <v>9</v>
      </c>
      <c r="E107" s="22" t="s">
        <v>2</v>
      </c>
      <c r="F107" s="5" t="s">
        <v>156</v>
      </c>
      <c r="G107" s="22" t="s">
        <v>2</v>
      </c>
      <c r="H107" s="4" t="s">
        <v>55</v>
      </c>
      <c r="I107" s="22" t="s">
        <v>10</v>
      </c>
      <c r="J107" s="7" t="s">
        <v>11</v>
      </c>
      <c r="K107" s="22" t="s">
        <v>2</v>
      </c>
      <c r="L107" s="5" t="s">
        <v>64</v>
      </c>
      <c r="M107" s="22" t="s">
        <v>2</v>
      </c>
      <c r="N107" s="4" t="s">
        <v>42</v>
      </c>
      <c r="O107" s="22" t="s">
        <v>12</v>
      </c>
      <c r="P107" s="7" t="s">
        <v>13</v>
      </c>
      <c r="Q107" s="22" t="s">
        <v>2</v>
      </c>
      <c r="R107" s="4" t="s">
        <v>16</v>
      </c>
    </row>
    <row r="108" spans="1:18" ht="13.5" thickBot="1">
      <c r="A108" s="22" t="s">
        <v>3</v>
      </c>
      <c r="B108" s="4" t="s">
        <v>47</v>
      </c>
      <c r="D108" s="6" t="s">
        <v>14</v>
      </c>
      <c r="E108" s="22" t="s">
        <v>3</v>
      </c>
      <c r="F108" s="4" t="s">
        <v>40</v>
      </c>
      <c r="G108" s="22" t="s">
        <v>3</v>
      </c>
      <c r="H108" s="4" t="s">
        <v>76</v>
      </c>
      <c r="J108" s="6" t="s">
        <v>14</v>
      </c>
      <c r="K108" s="22" t="s">
        <v>3</v>
      </c>
      <c r="L108" s="4" t="s">
        <v>20</v>
      </c>
      <c r="M108" s="22" t="s">
        <v>3</v>
      </c>
      <c r="N108" s="4" t="s">
        <v>29</v>
      </c>
      <c r="P108" s="6" t="s">
        <v>14</v>
      </c>
      <c r="Q108" s="22" t="s">
        <v>3</v>
      </c>
      <c r="R108" s="4" t="s">
        <v>37</v>
      </c>
    </row>
    <row r="109" spans="1:18" ht="13.5" thickBot="1">
      <c r="A109" s="22" t="s">
        <v>4</v>
      </c>
      <c r="B109" s="4" t="s">
        <v>40</v>
      </c>
      <c r="D109" s="8" t="s">
        <v>247</v>
      </c>
      <c r="E109" s="22" t="s">
        <v>4</v>
      </c>
      <c r="F109" s="4" t="s">
        <v>75</v>
      </c>
      <c r="G109" s="22" t="s">
        <v>4</v>
      </c>
      <c r="H109" s="4" t="s">
        <v>26</v>
      </c>
      <c r="J109" s="8" t="s">
        <v>228</v>
      </c>
      <c r="K109" s="22" t="s">
        <v>4</v>
      </c>
      <c r="L109" s="4" t="s">
        <v>23</v>
      </c>
      <c r="M109" s="22" t="s">
        <v>4</v>
      </c>
      <c r="N109" s="4" t="s">
        <v>262</v>
      </c>
      <c r="P109" s="8" t="s">
        <v>263</v>
      </c>
      <c r="Q109" s="22" t="s">
        <v>4</v>
      </c>
      <c r="R109" s="4" t="s">
        <v>42</v>
      </c>
    </row>
    <row r="111" spans="1:18" ht="12.75">
      <c r="A111" s="9">
        <v>18</v>
      </c>
      <c r="B111" s="9" t="s">
        <v>118</v>
      </c>
      <c r="C111" s="9" t="s">
        <v>97</v>
      </c>
      <c r="D111" s="9" t="s">
        <v>97</v>
      </c>
      <c r="E111" s="9" t="s">
        <v>97</v>
      </c>
      <c r="F111" s="9" t="s">
        <v>97</v>
      </c>
      <c r="G111" s="9" t="s">
        <v>97</v>
      </c>
      <c r="H111" s="9" t="s">
        <v>97</v>
      </c>
      <c r="I111" s="9" t="s">
        <v>97</v>
      </c>
      <c r="J111" s="9" t="s">
        <v>97</v>
      </c>
      <c r="K111" s="9">
        <v>18</v>
      </c>
      <c r="L111" s="9" t="s">
        <v>104</v>
      </c>
      <c r="M111" s="9" t="s">
        <v>97</v>
      </c>
      <c r="N111" s="9" t="s">
        <v>97</v>
      </c>
      <c r="O111" s="9">
        <v>18</v>
      </c>
      <c r="P111" s="9" t="s">
        <v>203</v>
      </c>
      <c r="Q111" s="9" t="s">
        <v>97</v>
      </c>
      <c r="R111" s="9" t="s">
        <v>97</v>
      </c>
    </row>
    <row r="112" spans="1:18" ht="12.75">
      <c r="A112" s="9">
        <v>18</v>
      </c>
      <c r="B112" s="9" t="s">
        <v>106</v>
      </c>
      <c r="C112" s="9" t="s">
        <v>97</v>
      </c>
      <c r="D112" s="9" t="s">
        <v>97</v>
      </c>
      <c r="E112" s="9" t="s">
        <v>97</v>
      </c>
      <c r="F112" s="9" t="s">
        <v>97</v>
      </c>
      <c r="G112" s="9" t="s">
        <v>97</v>
      </c>
      <c r="H112" s="9" t="s">
        <v>97</v>
      </c>
      <c r="I112" s="9" t="s">
        <v>97</v>
      </c>
      <c r="J112" s="9" t="s">
        <v>97</v>
      </c>
      <c r="K112" s="9">
        <v>18</v>
      </c>
      <c r="L112" s="9" t="s">
        <v>104</v>
      </c>
      <c r="M112" s="9" t="s">
        <v>97</v>
      </c>
      <c r="N112" s="9" t="s">
        <v>97</v>
      </c>
      <c r="O112" s="28">
        <v>20</v>
      </c>
      <c r="P112" s="28" t="s">
        <v>113</v>
      </c>
      <c r="Q112" s="9" t="s">
        <v>97</v>
      </c>
      <c r="R112" s="9" t="s">
        <v>97</v>
      </c>
    </row>
    <row r="113" spans="1:18" ht="12.75">
      <c r="A113" s="9">
        <v>18</v>
      </c>
      <c r="B113" s="9" t="s">
        <v>120</v>
      </c>
      <c r="C113" s="9" t="s">
        <v>97</v>
      </c>
      <c r="D113" s="9" t="s">
        <v>97</v>
      </c>
      <c r="E113" s="9" t="s">
        <v>97</v>
      </c>
      <c r="F113" s="9" t="s">
        <v>97</v>
      </c>
      <c r="G113" s="9" t="s">
        <v>97</v>
      </c>
      <c r="H113" s="9" t="s">
        <v>97</v>
      </c>
      <c r="I113" s="9" t="s">
        <v>97</v>
      </c>
      <c r="J113" s="9" t="s">
        <v>97</v>
      </c>
      <c r="K113" s="9">
        <v>0</v>
      </c>
      <c r="L113" s="9" t="s">
        <v>108</v>
      </c>
      <c r="M113" s="9" t="s">
        <v>97</v>
      </c>
      <c r="N113" s="9" t="s">
        <v>97</v>
      </c>
      <c r="O113" s="9">
        <v>20</v>
      </c>
      <c r="P113" s="9" t="s">
        <v>203</v>
      </c>
      <c r="Q113" s="9" t="s">
        <v>97</v>
      </c>
      <c r="R113" s="9" t="s">
        <v>97</v>
      </c>
    </row>
    <row r="114" spans="1:18" ht="12.75">
      <c r="A114" s="9">
        <v>23</v>
      </c>
      <c r="B114" s="9" t="s">
        <v>121</v>
      </c>
      <c r="C114" s="9" t="s">
        <v>97</v>
      </c>
      <c r="D114" s="9" t="s">
        <v>97</v>
      </c>
      <c r="E114" s="9" t="s">
        <v>97</v>
      </c>
      <c r="F114" s="9" t="s">
        <v>97</v>
      </c>
      <c r="G114" s="9" t="s">
        <v>97</v>
      </c>
      <c r="H114" s="9" t="s">
        <v>97</v>
      </c>
      <c r="I114" s="9" t="s">
        <v>97</v>
      </c>
      <c r="J114" s="9" t="s">
        <v>97</v>
      </c>
      <c r="K114" s="9">
        <v>22</v>
      </c>
      <c r="L114" s="9" t="s">
        <v>104</v>
      </c>
      <c r="M114" s="9" t="s">
        <v>97</v>
      </c>
      <c r="N114" s="9" t="s">
        <v>97</v>
      </c>
      <c r="O114" s="9">
        <v>20</v>
      </c>
      <c r="P114" s="9" t="s">
        <v>203</v>
      </c>
      <c r="Q114" s="9" t="s">
        <v>97</v>
      </c>
      <c r="R114" s="9" t="s">
        <v>97</v>
      </c>
    </row>
    <row r="116" ht="12.75">
      <c r="M116" s="25" t="s">
        <v>271</v>
      </c>
    </row>
    <row r="118" spans="5:11" ht="12.75">
      <c r="E118" s="22"/>
      <c r="K118" s="22"/>
    </row>
    <row r="120" spans="1:16" ht="12.75">
      <c r="A120" s="13" t="str">
        <f>$A$1&amp;"/19"</f>
        <v>2/19</v>
      </c>
      <c r="B120" s="5"/>
      <c r="C120" s="22" t="s">
        <v>0</v>
      </c>
      <c r="D120" s="4" t="s">
        <v>4</v>
      </c>
      <c r="G120" s="13" t="str">
        <f>$A$1&amp;"/20"</f>
        <v>2/20</v>
      </c>
      <c r="I120" s="22" t="s">
        <v>0</v>
      </c>
      <c r="J120" s="4" t="s">
        <v>4</v>
      </c>
      <c r="M120" s="13" t="str">
        <f>$A$1&amp;"/21"</f>
        <v>2/21</v>
      </c>
      <c r="O120" s="22" t="s">
        <v>0</v>
      </c>
      <c r="P120" s="4" t="s">
        <v>2</v>
      </c>
    </row>
    <row r="121" spans="3:16" ht="12.75">
      <c r="C121" s="22" t="s">
        <v>1</v>
      </c>
      <c r="D121" s="4" t="s">
        <v>47</v>
      </c>
      <c r="I121" s="22" t="s">
        <v>1</v>
      </c>
      <c r="O121" s="22" t="s">
        <v>1</v>
      </c>
      <c r="P121" s="4" t="s">
        <v>20</v>
      </c>
    </row>
    <row r="122" spans="3:16" ht="12.75">
      <c r="C122" s="22" t="s">
        <v>2</v>
      </c>
      <c r="D122" s="4" t="s">
        <v>31</v>
      </c>
      <c r="I122" s="22" t="s">
        <v>2</v>
      </c>
      <c r="J122" s="4" t="s">
        <v>21</v>
      </c>
      <c r="O122" s="22" t="s">
        <v>2</v>
      </c>
      <c r="P122" s="4" t="s">
        <v>50</v>
      </c>
    </row>
    <row r="123" spans="3:16" ht="12.75">
      <c r="C123" s="22" t="s">
        <v>3</v>
      </c>
      <c r="D123" s="4" t="s">
        <v>184</v>
      </c>
      <c r="I123" s="22" t="s">
        <v>3</v>
      </c>
      <c r="J123" s="4" t="s">
        <v>48</v>
      </c>
      <c r="O123" s="22" t="s">
        <v>3</v>
      </c>
      <c r="P123" s="4" t="s">
        <v>33</v>
      </c>
    </row>
    <row r="124" spans="3:16" ht="12.75">
      <c r="C124" s="22" t="s">
        <v>4</v>
      </c>
      <c r="D124" s="4" t="s">
        <v>40</v>
      </c>
      <c r="I124" s="22" t="s">
        <v>4</v>
      </c>
      <c r="J124" s="4" t="s">
        <v>256</v>
      </c>
      <c r="O124" s="22" t="s">
        <v>4</v>
      </c>
      <c r="P124" s="4" t="s">
        <v>62</v>
      </c>
    </row>
    <row r="125" spans="1:18" ht="12.75">
      <c r="A125" s="22" t="s">
        <v>0</v>
      </c>
      <c r="B125" s="4" t="s">
        <v>2</v>
      </c>
      <c r="D125" s="6" t="s">
        <v>5</v>
      </c>
      <c r="E125" s="22" t="s">
        <v>0</v>
      </c>
      <c r="F125" s="4" t="s">
        <v>41</v>
      </c>
      <c r="G125" s="22" t="s">
        <v>0</v>
      </c>
      <c r="H125" s="4" t="s">
        <v>3</v>
      </c>
      <c r="J125" s="6" t="s">
        <v>6</v>
      </c>
      <c r="K125" s="22" t="s">
        <v>0</v>
      </c>
      <c r="L125" s="4" t="s">
        <v>81</v>
      </c>
      <c r="M125" s="22" t="s">
        <v>0</v>
      </c>
      <c r="N125" s="4" t="s">
        <v>3</v>
      </c>
      <c r="P125" s="6" t="s">
        <v>7</v>
      </c>
      <c r="Q125" s="22" t="s">
        <v>0</v>
      </c>
      <c r="R125" s="4" t="s">
        <v>1</v>
      </c>
    </row>
    <row r="126" spans="1:18" ht="12.75">
      <c r="A126" s="22" t="s">
        <v>1</v>
      </c>
      <c r="B126" s="4" t="s">
        <v>198</v>
      </c>
      <c r="E126" s="22" t="s">
        <v>1</v>
      </c>
      <c r="F126" s="4" t="s">
        <v>22</v>
      </c>
      <c r="G126" s="22" t="s">
        <v>1</v>
      </c>
      <c r="H126" s="4" t="s">
        <v>75</v>
      </c>
      <c r="K126" s="22" t="s">
        <v>1</v>
      </c>
      <c r="L126" s="4" t="s">
        <v>245</v>
      </c>
      <c r="M126" s="22" t="s">
        <v>1</v>
      </c>
      <c r="N126" s="4" t="s">
        <v>47</v>
      </c>
      <c r="Q126" s="22" t="s">
        <v>1</v>
      </c>
      <c r="R126" s="4" t="s">
        <v>177</v>
      </c>
    </row>
    <row r="127" spans="1:18" ht="12.75">
      <c r="A127" s="22" t="s">
        <v>2</v>
      </c>
      <c r="B127" s="4" t="s">
        <v>56</v>
      </c>
      <c r="C127" s="22" t="s">
        <v>8</v>
      </c>
      <c r="D127" s="7" t="s">
        <v>9</v>
      </c>
      <c r="E127" s="22" t="s">
        <v>2</v>
      </c>
      <c r="F127" s="5" t="s">
        <v>157</v>
      </c>
      <c r="G127" s="22" t="s">
        <v>2</v>
      </c>
      <c r="H127" s="4" t="s">
        <v>72</v>
      </c>
      <c r="I127" s="22" t="s">
        <v>10</v>
      </c>
      <c r="J127" s="7" t="s">
        <v>11</v>
      </c>
      <c r="K127" s="22" t="s">
        <v>2</v>
      </c>
      <c r="L127" s="5" t="s">
        <v>26</v>
      </c>
      <c r="M127" s="22" t="s">
        <v>2</v>
      </c>
      <c r="N127" s="4" t="s">
        <v>37</v>
      </c>
      <c r="O127" s="22" t="s">
        <v>12</v>
      </c>
      <c r="P127" s="7" t="s">
        <v>13</v>
      </c>
      <c r="Q127" s="22" t="s">
        <v>2</v>
      </c>
      <c r="R127" s="5" t="s">
        <v>154</v>
      </c>
    </row>
    <row r="128" spans="1:18" ht="13.5" thickBot="1">
      <c r="A128" s="22" t="s">
        <v>3</v>
      </c>
      <c r="B128" s="4" t="s">
        <v>16</v>
      </c>
      <c r="D128" s="6" t="s">
        <v>14</v>
      </c>
      <c r="E128" s="22" t="s">
        <v>3</v>
      </c>
      <c r="F128" s="4" t="s">
        <v>31</v>
      </c>
      <c r="G128" s="22" t="s">
        <v>3</v>
      </c>
      <c r="H128" s="4" t="s">
        <v>34</v>
      </c>
      <c r="J128" s="6" t="s">
        <v>14</v>
      </c>
      <c r="K128" s="22" t="s">
        <v>3</v>
      </c>
      <c r="L128" s="4" t="s">
        <v>53</v>
      </c>
      <c r="M128" s="22" t="s">
        <v>3</v>
      </c>
      <c r="N128" s="4" t="s">
        <v>37</v>
      </c>
      <c r="P128" s="6" t="s">
        <v>14</v>
      </c>
      <c r="Q128" s="22" t="s">
        <v>3</v>
      </c>
      <c r="R128" s="4" t="s">
        <v>31</v>
      </c>
    </row>
    <row r="129" spans="1:18" ht="13.5" thickBot="1">
      <c r="A129" s="22" t="s">
        <v>4</v>
      </c>
      <c r="B129" s="4" t="s">
        <v>53</v>
      </c>
      <c r="D129" s="8" t="s">
        <v>248</v>
      </c>
      <c r="E129" s="22" t="s">
        <v>4</v>
      </c>
      <c r="F129" s="4" t="s">
        <v>71</v>
      </c>
      <c r="G129" s="22" t="s">
        <v>4</v>
      </c>
      <c r="H129" s="4" t="s">
        <v>20</v>
      </c>
      <c r="J129" s="8" t="s">
        <v>255</v>
      </c>
      <c r="K129" s="22" t="s">
        <v>4</v>
      </c>
      <c r="M129" s="22" t="s">
        <v>4</v>
      </c>
      <c r="N129" s="4" t="s">
        <v>148</v>
      </c>
      <c r="P129" s="8" t="s">
        <v>264</v>
      </c>
      <c r="Q129" s="22" t="s">
        <v>4</v>
      </c>
      <c r="R129" s="4" t="s">
        <v>56</v>
      </c>
    </row>
    <row r="131" spans="1:18" ht="12.75">
      <c r="A131" s="9" t="s">
        <v>97</v>
      </c>
      <c r="B131" s="9" t="s">
        <v>97</v>
      </c>
      <c r="C131" s="9" t="s">
        <v>97</v>
      </c>
      <c r="D131" s="9" t="s">
        <v>97</v>
      </c>
      <c r="E131" s="9">
        <v>18</v>
      </c>
      <c r="F131" s="9" t="s">
        <v>100</v>
      </c>
      <c r="G131" s="9" t="s">
        <v>97</v>
      </c>
      <c r="H131" s="9" t="s">
        <v>97</v>
      </c>
      <c r="I131" s="9">
        <v>36</v>
      </c>
      <c r="J131" s="9" t="s">
        <v>124</v>
      </c>
      <c r="K131" s="9" t="s">
        <v>97</v>
      </c>
      <c r="L131" s="9" t="s">
        <v>97</v>
      </c>
      <c r="M131" s="9" t="s">
        <v>97</v>
      </c>
      <c r="N131" s="9" t="s">
        <v>97</v>
      </c>
      <c r="O131" s="9">
        <v>0</v>
      </c>
      <c r="P131" s="9" t="s">
        <v>108</v>
      </c>
      <c r="Q131" s="9" t="s">
        <v>97</v>
      </c>
      <c r="R131" s="9" t="s">
        <v>97</v>
      </c>
    </row>
    <row r="132" spans="1:18" ht="12.75">
      <c r="A132" s="9" t="s">
        <v>97</v>
      </c>
      <c r="B132" s="9" t="s">
        <v>97</v>
      </c>
      <c r="C132" s="9">
        <v>18</v>
      </c>
      <c r="D132" s="9" t="s">
        <v>147</v>
      </c>
      <c r="E132" s="9" t="s">
        <v>97</v>
      </c>
      <c r="F132" s="9" t="s">
        <v>97</v>
      </c>
      <c r="G132" s="9" t="s">
        <v>97</v>
      </c>
      <c r="H132" s="9" t="s">
        <v>97</v>
      </c>
      <c r="I132" s="9" t="s">
        <v>97</v>
      </c>
      <c r="J132" s="9" t="s">
        <v>97</v>
      </c>
      <c r="K132" s="9">
        <v>24</v>
      </c>
      <c r="L132" s="9" t="s">
        <v>110</v>
      </c>
      <c r="M132" s="9" t="s">
        <v>97</v>
      </c>
      <c r="N132" s="9" t="s">
        <v>97</v>
      </c>
      <c r="O132" s="9">
        <v>0</v>
      </c>
      <c r="P132" s="9" t="s">
        <v>108</v>
      </c>
      <c r="Q132" s="9" t="s">
        <v>97</v>
      </c>
      <c r="R132" s="9" t="s">
        <v>97</v>
      </c>
    </row>
    <row r="133" spans="1:18" ht="12.75">
      <c r="A133" s="9" t="s">
        <v>97</v>
      </c>
      <c r="B133" s="9" t="s">
        <v>97</v>
      </c>
      <c r="C133" s="9">
        <v>18</v>
      </c>
      <c r="D133" s="9" t="s">
        <v>147</v>
      </c>
      <c r="E133" s="9" t="s">
        <v>97</v>
      </c>
      <c r="F133" s="9" t="s">
        <v>97</v>
      </c>
      <c r="G133" s="9" t="s">
        <v>97</v>
      </c>
      <c r="H133" s="9" t="s">
        <v>97</v>
      </c>
      <c r="I133" s="9" t="s">
        <v>97</v>
      </c>
      <c r="J133" s="9" t="s">
        <v>97</v>
      </c>
      <c r="K133" s="9">
        <v>36</v>
      </c>
      <c r="L133" s="9" t="s">
        <v>106</v>
      </c>
      <c r="M133" s="9" t="s">
        <v>97</v>
      </c>
      <c r="N133" s="9" t="s">
        <v>97</v>
      </c>
      <c r="O133" s="9">
        <v>0</v>
      </c>
      <c r="P133" s="9" t="s">
        <v>108</v>
      </c>
      <c r="Q133" s="9" t="s">
        <v>97</v>
      </c>
      <c r="R133" s="9" t="s">
        <v>97</v>
      </c>
    </row>
    <row r="134" spans="1:18" ht="12.75">
      <c r="A134" s="9" t="s">
        <v>97</v>
      </c>
      <c r="B134" s="9" t="s">
        <v>97</v>
      </c>
      <c r="C134" s="9" t="s">
        <v>97</v>
      </c>
      <c r="D134" s="9" t="s">
        <v>97</v>
      </c>
      <c r="E134" s="9">
        <v>22</v>
      </c>
      <c r="F134" s="9" t="s">
        <v>111</v>
      </c>
      <c r="G134" s="9" t="s">
        <v>97</v>
      </c>
      <c r="H134" s="9" t="s">
        <v>97</v>
      </c>
      <c r="I134" s="9">
        <v>36</v>
      </c>
      <c r="J134" s="9" t="s">
        <v>268</v>
      </c>
      <c r="K134" s="9" t="s">
        <v>97</v>
      </c>
      <c r="L134" s="9" t="s">
        <v>97</v>
      </c>
      <c r="M134" s="9" t="s">
        <v>97</v>
      </c>
      <c r="N134" s="9" t="s">
        <v>97</v>
      </c>
      <c r="O134" s="9">
        <v>18</v>
      </c>
      <c r="P134" s="9" t="s">
        <v>186</v>
      </c>
      <c r="Q134" s="9" t="s">
        <v>97</v>
      </c>
      <c r="R134" s="9" t="s">
        <v>97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9"/>
  <sheetViews>
    <sheetView tabSelected="1" workbookViewId="0" topLeftCell="A1">
      <pane ySplit="6" topLeftCell="BM7" activePane="bottomLeft" state="frozen"/>
      <selection pane="topLeft" activeCell="A1" sqref="A1"/>
      <selection pane="bottomLeft" activeCell="H120" sqref="H120"/>
    </sheetView>
  </sheetViews>
  <sheetFormatPr defaultColWidth="9.140625" defaultRowHeight="12.75"/>
  <cols>
    <col min="1" max="1" width="2.421875" style="23" customWidth="1"/>
    <col min="2" max="2" width="8.28125" style="4" customWidth="1"/>
    <col min="3" max="3" width="2.421875" style="22" customWidth="1"/>
    <col min="4" max="4" width="9.28125" style="4" customWidth="1"/>
    <col min="5" max="5" width="2.421875" style="23" customWidth="1"/>
    <col min="6" max="6" width="8.421875" style="4" customWidth="1"/>
    <col min="7" max="7" width="2.421875" style="23" customWidth="1"/>
    <col min="8" max="8" width="8.28125" style="4" customWidth="1"/>
    <col min="9" max="9" width="2.421875" style="22" customWidth="1"/>
    <col min="10" max="10" width="9.28125" style="4" customWidth="1"/>
    <col min="11" max="11" width="2.421875" style="23" customWidth="1"/>
    <col min="12" max="12" width="8.57421875" style="4" customWidth="1"/>
    <col min="13" max="13" width="2.421875" style="23" customWidth="1"/>
    <col min="14" max="14" width="9.28125" style="4" customWidth="1"/>
    <col min="15" max="15" width="2.421875" style="22" customWidth="1"/>
    <col min="16" max="16" width="9.28125" style="4" customWidth="1"/>
    <col min="17" max="17" width="2.421875" style="23" customWidth="1"/>
    <col min="18" max="18" width="9.421875" style="4" customWidth="1"/>
    <col min="19" max="16384" width="9.140625" style="23" customWidth="1"/>
  </cols>
  <sheetData>
    <row r="1" spans="1:18" ht="18.75" customHeight="1">
      <c r="A1" s="22">
        <v>3</v>
      </c>
      <c r="B1" s="38" t="s">
        <v>215</v>
      </c>
      <c r="C1" s="36"/>
      <c r="D1" s="36"/>
      <c r="E1" s="36"/>
      <c r="F1" s="36"/>
      <c r="G1" s="36"/>
      <c r="H1" s="36"/>
      <c r="I1" s="24"/>
      <c r="K1" s="37" t="s">
        <v>333</v>
      </c>
      <c r="L1" s="37"/>
      <c r="M1" s="37"/>
      <c r="N1" s="37"/>
      <c r="O1" s="37"/>
      <c r="P1" s="37"/>
      <c r="Q1" s="37"/>
      <c r="R1" s="37"/>
    </row>
    <row r="3" spans="2:18" ht="12.75">
      <c r="B3" s="4" t="s">
        <v>171</v>
      </c>
      <c r="D3" s="4" t="s">
        <v>190</v>
      </c>
      <c r="F3" s="4" t="s">
        <v>141</v>
      </c>
      <c r="H3" s="4" t="s">
        <v>190</v>
      </c>
      <c r="I3" s="23"/>
      <c r="J3" s="4" t="s">
        <v>141</v>
      </c>
      <c r="L3" s="4" t="s">
        <v>171</v>
      </c>
      <c r="N3" s="4" t="s">
        <v>141</v>
      </c>
      <c r="O3" s="23"/>
      <c r="P3" s="4" t="s">
        <v>171</v>
      </c>
      <c r="R3" s="4" t="s">
        <v>190</v>
      </c>
    </row>
    <row r="4" spans="2:18" ht="12.75">
      <c r="B4" s="4" t="s">
        <v>173</v>
      </c>
      <c r="D4" s="4" t="s">
        <v>145</v>
      </c>
      <c r="E4" s="22"/>
      <c r="F4" s="4" t="s">
        <v>208</v>
      </c>
      <c r="H4" s="4" t="s">
        <v>145</v>
      </c>
      <c r="J4" s="4" t="s">
        <v>208</v>
      </c>
      <c r="K4" s="22"/>
      <c r="L4" s="4" t="s">
        <v>173</v>
      </c>
      <c r="N4" s="4" t="s">
        <v>208</v>
      </c>
      <c r="P4" s="4" t="s">
        <v>173</v>
      </c>
      <c r="R4" s="4" t="s">
        <v>145</v>
      </c>
    </row>
    <row r="5" spans="2:18" ht="12.75">
      <c r="B5" s="4" t="s">
        <v>238</v>
      </c>
      <c r="D5" s="4" t="s">
        <v>172</v>
      </c>
      <c r="E5" s="22"/>
      <c r="F5" s="4" t="s">
        <v>237</v>
      </c>
      <c r="H5" s="4" t="s">
        <v>172</v>
      </c>
      <c r="J5" s="4" t="s">
        <v>237</v>
      </c>
      <c r="K5" s="22"/>
      <c r="L5" s="4" t="s">
        <v>238</v>
      </c>
      <c r="N5" s="4" t="s">
        <v>237</v>
      </c>
      <c r="P5" s="4" t="s">
        <v>238</v>
      </c>
      <c r="R5" s="4" t="s">
        <v>172</v>
      </c>
    </row>
    <row r="6" spans="2:18" ht="12.75">
      <c r="B6" s="4" t="s">
        <v>151</v>
      </c>
      <c r="D6" s="4" t="s">
        <v>191</v>
      </c>
      <c r="E6" s="22"/>
      <c r="F6" s="4" t="s">
        <v>236</v>
      </c>
      <c r="H6" s="4" t="s">
        <v>191</v>
      </c>
      <c r="J6" s="4" t="s">
        <v>236</v>
      </c>
      <c r="K6" s="22"/>
      <c r="L6" s="4" t="s">
        <v>151</v>
      </c>
      <c r="N6" s="4" t="s">
        <v>236</v>
      </c>
      <c r="P6" s="4" t="s">
        <v>151</v>
      </c>
      <c r="R6" s="4" t="s">
        <v>191</v>
      </c>
    </row>
    <row r="7" spans="5:11" ht="12.75">
      <c r="E7" s="22"/>
      <c r="K7" s="22"/>
    </row>
    <row r="8" spans="5:11" ht="12.75">
      <c r="E8" s="22"/>
      <c r="K8" s="22"/>
    </row>
    <row r="10" spans="1:16" ht="12.75">
      <c r="A10" s="13" t="str">
        <f>$A$1&amp;"/1"</f>
        <v>3/1</v>
      </c>
      <c r="B10" s="5"/>
      <c r="C10" s="22" t="s">
        <v>0</v>
      </c>
      <c r="D10" s="4" t="s">
        <v>46</v>
      </c>
      <c r="G10" s="13" t="str">
        <f>$A$1&amp;"/2"</f>
        <v>3/2</v>
      </c>
      <c r="I10" s="22" t="s">
        <v>0</v>
      </c>
      <c r="J10" s="4" t="s">
        <v>80</v>
      </c>
      <c r="M10" s="13" t="str">
        <f>$A$1&amp;"/3"</f>
        <v>3/3</v>
      </c>
      <c r="O10" s="22" t="s">
        <v>0</v>
      </c>
      <c r="P10" s="4" t="s">
        <v>4</v>
      </c>
    </row>
    <row r="11" spans="3:16" ht="12.75">
      <c r="C11" s="22" t="s">
        <v>1</v>
      </c>
      <c r="D11" s="4" t="s">
        <v>40</v>
      </c>
      <c r="I11" s="22" t="s">
        <v>1</v>
      </c>
      <c r="J11" s="4" t="s">
        <v>56</v>
      </c>
      <c r="O11" s="22" t="s">
        <v>1</v>
      </c>
      <c r="P11" s="4" t="s">
        <v>19</v>
      </c>
    </row>
    <row r="12" spans="3:16" ht="12.75">
      <c r="C12" s="22" t="s">
        <v>2</v>
      </c>
      <c r="D12" s="4" t="s">
        <v>34</v>
      </c>
      <c r="I12" s="22" t="s">
        <v>2</v>
      </c>
      <c r="J12" s="4" t="s">
        <v>22</v>
      </c>
      <c r="O12" s="22" t="s">
        <v>2</v>
      </c>
      <c r="P12" s="4" t="s">
        <v>17</v>
      </c>
    </row>
    <row r="13" spans="3:16" ht="12.75">
      <c r="C13" s="22" t="s">
        <v>3</v>
      </c>
      <c r="D13" s="4" t="s">
        <v>48</v>
      </c>
      <c r="I13" s="22" t="s">
        <v>3</v>
      </c>
      <c r="J13" s="4" t="s">
        <v>48</v>
      </c>
      <c r="O13" s="22" t="s">
        <v>3</v>
      </c>
      <c r="P13" s="4" t="s">
        <v>148</v>
      </c>
    </row>
    <row r="14" spans="3:16" ht="12.75">
      <c r="C14" s="22" t="s">
        <v>4</v>
      </c>
      <c r="D14" s="4" t="s">
        <v>23</v>
      </c>
      <c r="I14" s="22" t="s">
        <v>4</v>
      </c>
      <c r="J14" s="4" t="s">
        <v>280</v>
      </c>
      <c r="O14" s="22" t="s">
        <v>4</v>
      </c>
      <c r="P14" s="4" t="s">
        <v>64</v>
      </c>
    </row>
    <row r="15" spans="1:17" ht="12.75">
      <c r="A15" s="22" t="s">
        <v>0</v>
      </c>
      <c r="B15" s="4" t="s">
        <v>66</v>
      </c>
      <c r="D15" s="6" t="s">
        <v>5</v>
      </c>
      <c r="E15" s="22" t="s">
        <v>0</v>
      </c>
      <c r="G15" s="22" t="s">
        <v>0</v>
      </c>
      <c r="J15" s="6" t="s">
        <v>6</v>
      </c>
      <c r="K15" s="22" t="s">
        <v>0</v>
      </c>
      <c r="L15" s="4" t="s">
        <v>81</v>
      </c>
      <c r="M15" s="22" t="s">
        <v>0</v>
      </c>
      <c r="N15" s="4" t="s">
        <v>168</v>
      </c>
      <c r="P15" s="6" t="s">
        <v>7</v>
      </c>
      <c r="Q15" s="22" t="s">
        <v>0</v>
      </c>
    </row>
    <row r="16" spans="1:18" ht="12.75">
      <c r="A16" s="22" t="s">
        <v>1</v>
      </c>
      <c r="B16" s="4" t="s">
        <v>82</v>
      </c>
      <c r="E16" s="22" t="s">
        <v>1</v>
      </c>
      <c r="F16" s="4" t="s">
        <v>29</v>
      </c>
      <c r="G16" s="22" t="s">
        <v>1</v>
      </c>
      <c r="H16" s="4" t="s">
        <v>154</v>
      </c>
      <c r="K16" s="22" t="s">
        <v>1</v>
      </c>
      <c r="L16" s="4" t="s">
        <v>40</v>
      </c>
      <c r="M16" s="22" t="s">
        <v>1</v>
      </c>
      <c r="N16" s="4" t="s">
        <v>40</v>
      </c>
      <c r="Q16" s="22" t="s">
        <v>1</v>
      </c>
      <c r="R16" s="4" t="s">
        <v>20</v>
      </c>
    </row>
    <row r="17" spans="1:18" ht="12.75">
      <c r="A17" s="22" t="s">
        <v>2</v>
      </c>
      <c r="B17" s="4" t="s">
        <v>48</v>
      </c>
      <c r="C17" s="22" t="s">
        <v>8</v>
      </c>
      <c r="D17" s="7" t="s">
        <v>9</v>
      </c>
      <c r="E17" s="22" t="s">
        <v>2</v>
      </c>
      <c r="F17" s="5" t="s">
        <v>45</v>
      </c>
      <c r="G17" s="22" t="s">
        <v>2</v>
      </c>
      <c r="H17" s="4" t="s">
        <v>67</v>
      </c>
      <c r="I17" s="22" t="s">
        <v>10</v>
      </c>
      <c r="J17" s="7" t="s">
        <v>11</v>
      </c>
      <c r="K17" s="22" t="s">
        <v>2</v>
      </c>
      <c r="L17" s="5" t="s">
        <v>52</v>
      </c>
      <c r="M17" s="22" t="s">
        <v>2</v>
      </c>
      <c r="N17" s="4" t="s">
        <v>24</v>
      </c>
      <c r="O17" s="22" t="s">
        <v>12</v>
      </c>
      <c r="P17" s="7" t="s">
        <v>13</v>
      </c>
      <c r="Q17" s="22" t="s">
        <v>2</v>
      </c>
      <c r="R17" s="5" t="s">
        <v>43</v>
      </c>
    </row>
    <row r="18" spans="1:18" ht="13.5" thickBot="1">
      <c r="A18" s="22" t="s">
        <v>3</v>
      </c>
      <c r="B18" s="4" t="s">
        <v>27</v>
      </c>
      <c r="D18" s="6" t="s">
        <v>14</v>
      </c>
      <c r="E18" s="22" t="s">
        <v>3</v>
      </c>
      <c r="F18" s="4" t="s">
        <v>75</v>
      </c>
      <c r="G18" s="22" t="s">
        <v>3</v>
      </c>
      <c r="H18" s="4" t="s">
        <v>47</v>
      </c>
      <c r="J18" s="6" t="s">
        <v>14</v>
      </c>
      <c r="K18" s="22" t="s">
        <v>3</v>
      </c>
      <c r="L18" s="4" t="s">
        <v>23</v>
      </c>
      <c r="M18" s="22" t="s">
        <v>3</v>
      </c>
      <c r="N18" s="4" t="s">
        <v>17</v>
      </c>
      <c r="P18" s="6" t="s">
        <v>14</v>
      </c>
      <c r="Q18" s="22" t="s">
        <v>3</v>
      </c>
      <c r="R18" s="4" t="s">
        <v>19</v>
      </c>
    </row>
    <row r="19" spans="1:18" ht="13.5" thickBot="1">
      <c r="A19" s="22" t="s">
        <v>4</v>
      </c>
      <c r="B19" s="4" t="s">
        <v>17</v>
      </c>
      <c r="D19" s="8" t="s">
        <v>272</v>
      </c>
      <c r="E19" s="22" t="s">
        <v>4</v>
      </c>
      <c r="F19" s="4" t="s">
        <v>68</v>
      </c>
      <c r="G19" s="22" t="s">
        <v>4</v>
      </c>
      <c r="H19" s="4" t="s">
        <v>27</v>
      </c>
      <c r="J19" s="8" t="s">
        <v>279</v>
      </c>
      <c r="K19" s="22" t="s">
        <v>4</v>
      </c>
      <c r="L19" s="4" t="s">
        <v>25</v>
      </c>
      <c r="M19" s="22" t="s">
        <v>4</v>
      </c>
      <c r="N19" s="4" t="s">
        <v>49</v>
      </c>
      <c r="P19" s="8" t="s">
        <v>285</v>
      </c>
      <c r="Q19" s="22" t="s">
        <v>4</v>
      </c>
      <c r="R19" s="4" t="s">
        <v>55</v>
      </c>
    </row>
    <row r="21" spans="1:18" ht="12.75">
      <c r="A21" s="9">
        <v>18</v>
      </c>
      <c r="B21" s="9" t="s">
        <v>104</v>
      </c>
      <c r="C21" s="9" t="s">
        <v>97</v>
      </c>
      <c r="D21" s="9" t="s">
        <v>97</v>
      </c>
      <c r="E21" s="9" t="s">
        <v>97</v>
      </c>
      <c r="F21" s="9" t="s">
        <v>97</v>
      </c>
      <c r="G21" s="9" t="s">
        <v>97</v>
      </c>
      <c r="H21" s="9" t="s">
        <v>97</v>
      </c>
      <c r="I21" s="9">
        <v>18</v>
      </c>
      <c r="J21" s="9" t="s">
        <v>125</v>
      </c>
      <c r="K21" s="9" t="s">
        <v>97</v>
      </c>
      <c r="L21" s="9" t="s">
        <v>97</v>
      </c>
      <c r="M21" s="9">
        <v>18</v>
      </c>
      <c r="N21" s="9" t="s">
        <v>195</v>
      </c>
      <c r="O21" s="9" t="s">
        <v>97</v>
      </c>
      <c r="P21" s="9" t="s">
        <v>97</v>
      </c>
      <c r="Q21" s="9" t="s">
        <v>97</v>
      </c>
      <c r="R21" s="9" t="s">
        <v>97</v>
      </c>
    </row>
    <row r="22" spans="1:18" ht="12.75">
      <c r="A22" s="9" t="s">
        <v>97</v>
      </c>
      <c r="B22" s="9" t="s">
        <v>97</v>
      </c>
      <c r="C22" s="9">
        <v>18</v>
      </c>
      <c r="D22" s="9" t="s">
        <v>102</v>
      </c>
      <c r="E22" s="9" t="s">
        <v>97</v>
      </c>
      <c r="F22" s="9" t="s">
        <v>97</v>
      </c>
      <c r="G22" s="9" t="s">
        <v>97</v>
      </c>
      <c r="H22" s="9" t="s">
        <v>97</v>
      </c>
      <c r="I22" s="9">
        <v>22</v>
      </c>
      <c r="J22" s="9" t="s">
        <v>121</v>
      </c>
      <c r="K22" s="9" t="s">
        <v>97</v>
      </c>
      <c r="L22" s="9" t="s">
        <v>97</v>
      </c>
      <c r="M22" s="9">
        <v>18</v>
      </c>
      <c r="N22" s="9" t="s">
        <v>195</v>
      </c>
      <c r="O22" s="9" t="s">
        <v>97</v>
      </c>
      <c r="P22" s="9" t="s">
        <v>97</v>
      </c>
      <c r="Q22" s="9" t="s">
        <v>97</v>
      </c>
      <c r="R22" s="9" t="s">
        <v>97</v>
      </c>
    </row>
    <row r="23" spans="1:18" ht="12.75">
      <c r="A23" s="9">
        <v>18</v>
      </c>
      <c r="B23" s="9" t="s">
        <v>102</v>
      </c>
      <c r="C23" s="9" t="s">
        <v>97</v>
      </c>
      <c r="D23" s="9" t="s">
        <v>97</v>
      </c>
      <c r="E23" s="9" t="s">
        <v>97</v>
      </c>
      <c r="F23" s="9" t="s">
        <v>97</v>
      </c>
      <c r="G23" s="9" t="s">
        <v>97</v>
      </c>
      <c r="H23" s="9" t="s">
        <v>97</v>
      </c>
      <c r="I23" s="28">
        <v>18</v>
      </c>
      <c r="J23" s="28" t="s">
        <v>115</v>
      </c>
      <c r="K23" s="9" t="s">
        <v>97</v>
      </c>
      <c r="L23" s="9" t="s">
        <v>97</v>
      </c>
      <c r="M23" s="9">
        <v>18</v>
      </c>
      <c r="N23" s="9" t="s">
        <v>289</v>
      </c>
      <c r="O23" s="9" t="s">
        <v>97</v>
      </c>
      <c r="P23" s="9" t="s">
        <v>97</v>
      </c>
      <c r="Q23" s="9" t="s">
        <v>97</v>
      </c>
      <c r="R23" s="9" t="s">
        <v>97</v>
      </c>
    </row>
    <row r="24" spans="1:18" ht="12.75">
      <c r="A24" s="9">
        <v>0</v>
      </c>
      <c r="B24" s="9" t="s">
        <v>108</v>
      </c>
      <c r="C24" s="9" t="s">
        <v>97</v>
      </c>
      <c r="D24" s="9" t="s">
        <v>97</v>
      </c>
      <c r="E24" s="9" t="s">
        <v>97</v>
      </c>
      <c r="F24" s="9" t="s">
        <v>97</v>
      </c>
      <c r="G24" s="9" t="s">
        <v>97</v>
      </c>
      <c r="H24" s="9" t="s">
        <v>97</v>
      </c>
      <c r="I24" s="9" t="s">
        <v>97</v>
      </c>
      <c r="J24" s="9" t="s">
        <v>97</v>
      </c>
      <c r="K24" s="9">
        <v>20</v>
      </c>
      <c r="L24" s="9" t="s">
        <v>96</v>
      </c>
      <c r="M24" s="9">
        <v>18</v>
      </c>
      <c r="N24" s="9" t="s">
        <v>204</v>
      </c>
      <c r="O24" s="9" t="s">
        <v>97</v>
      </c>
      <c r="P24" s="9" t="s">
        <v>97</v>
      </c>
      <c r="Q24" s="9" t="s">
        <v>97</v>
      </c>
      <c r="R24" s="9" t="s">
        <v>97</v>
      </c>
    </row>
    <row r="25" spans="3:16" ht="12.75">
      <c r="C25" s="22" t="s">
        <v>97</v>
      </c>
      <c r="D25" s="4" t="s">
        <v>97</v>
      </c>
      <c r="E25" s="23" t="s">
        <v>97</v>
      </c>
      <c r="I25" s="22" t="s">
        <v>97</v>
      </c>
      <c r="J25" s="4" t="s">
        <v>97</v>
      </c>
      <c r="K25" s="23" t="s">
        <v>97</v>
      </c>
      <c r="M25" s="23" t="s">
        <v>97</v>
      </c>
      <c r="O25" s="22" t="s">
        <v>97</v>
      </c>
      <c r="P25" s="4" t="s">
        <v>97</v>
      </c>
    </row>
    <row r="26" ht="12.75">
      <c r="G26" s="25" t="s">
        <v>292</v>
      </c>
    </row>
    <row r="28" spans="1:16" ht="12.75">
      <c r="A28" s="13" t="str">
        <f>$A$1&amp;"/4"</f>
        <v>3/4</v>
      </c>
      <c r="C28" s="22" t="s">
        <v>0</v>
      </c>
      <c r="G28" s="13" t="str">
        <f>$A$1&amp;"/5"</f>
        <v>3/5</v>
      </c>
      <c r="I28" s="22" t="s">
        <v>0</v>
      </c>
      <c r="J28" s="4" t="s">
        <v>81</v>
      </c>
      <c r="M28" s="13" t="str">
        <f>$A$1&amp;"/6"</f>
        <v>3/6</v>
      </c>
      <c r="O28" s="22" t="s">
        <v>0</v>
      </c>
      <c r="P28" s="4" t="s">
        <v>3</v>
      </c>
    </row>
    <row r="29" spans="3:16" ht="12.75">
      <c r="C29" s="22" t="s">
        <v>1</v>
      </c>
      <c r="D29" s="4" t="s">
        <v>193</v>
      </c>
      <c r="I29" s="22" t="s">
        <v>1</v>
      </c>
      <c r="J29" s="4" t="s">
        <v>17</v>
      </c>
      <c r="O29" s="22" t="s">
        <v>1</v>
      </c>
      <c r="P29" s="4" t="s">
        <v>25</v>
      </c>
    </row>
    <row r="30" spans="3:16" ht="12.75">
      <c r="C30" s="22" t="s">
        <v>2</v>
      </c>
      <c r="I30" s="22" t="s">
        <v>2</v>
      </c>
      <c r="J30" s="4" t="s">
        <v>22</v>
      </c>
      <c r="O30" s="22" t="s">
        <v>2</v>
      </c>
      <c r="P30" s="4" t="s">
        <v>31</v>
      </c>
    </row>
    <row r="31" spans="3:16" ht="12.75">
      <c r="C31" s="22" t="s">
        <v>3</v>
      </c>
      <c r="D31" s="4" t="s">
        <v>27</v>
      </c>
      <c r="I31" s="22" t="s">
        <v>3</v>
      </c>
      <c r="J31" s="4" t="s">
        <v>55</v>
      </c>
      <c r="O31" s="22" t="s">
        <v>3</v>
      </c>
      <c r="P31" s="4" t="s">
        <v>76</v>
      </c>
    </row>
    <row r="32" spans="3:16" ht="12.75">
      <c r="C32" s="22" t="s">
        <v>4</v>
      </c>
      <c r="D32" s="4" t="s">
        <v>83</v>
      </c>
      <c r="I32" s="22" t="s">
        <v>4</v>
      </c>
      <c r="J32" s="4" t="s">
        <v>73</v>
      </c>
      <c r="O32" s="22" t="s">
        <v>4</v>
      </c>
      <c r="P32" s="4" t="s">
        <v>280</v>
      </c>
    </row>
    <row r="33" spans="1:18" ht="12.75">
      <c r="A33" s="22" t="s">
        <v>0</v>
      </c>
      <c r="D33" s="6" t="s">
        <v>5</v>
      </c>
      <c r="E33" s="22" t="s">
        <v>0</v>
      </c>
      <c r="F33" s="4" t="s">
        <v>168</v>
      </c>
      <c r="G33" s="22" t="s">
        <v>0</v>
      </c>
      <c r="H33" s="4" t="s">
        <v>4</v>
      </c>
      <c r="J33" s="6" t="s">
        <v>6</v>
      </c>
      <c r="K33" s="22" t="s">
        <v>0</v>
      </c>
      <c r="M33" s="22" t="s">
        <v>0</v>
      </c>
      <c r="N33" s="4" t="s">
        <v>4</v>
      </c>
      <c r="P33" s="6" t="s">
        <v>7</v>
      </c>
      <c r="Q33" s="22" t="s">
        <v>0</v>
      </c>
      <c r="R33" s="4" t="s">
        <v>2</v>
      </c>
    </row>
    <row r="34" spans="1:18" ht="12.75">
      <c r="A34" s="22" t="s">
        <v>1</v>
      </c>
      <c r="B34" s="4" t="s">
        <v>65</v>
      </c>
      <c r="E34" s="22" t="s">
        <v>1</v>
      </c>
      <c r="G34" s="22" t="s">
        <v>1</v>
      </c>
      <c r="H34" s="4" t="s">
        <v>161</v>
      </c>
      <c r="K34" s="22" t="s">
        <v>1</v>
      </c>
      <c r="L34" s="4" t="s">
        <v>47</v>
      </c>
      <c r="M34" s="22" t="s">
        <v>1</v>
      </c>
      <c r="N34" s="4" t="s">
        <v>19</v>
      </c>
      <c r="Q34" s="22" t="s">
        <v>1</v>
      </c>
      <c r="R34" s="4" t="s">
        <v>65</v>
      </c>
    </row>
    <row r="35" spans="1:18" ht="12.75">
      <c r="A35" s="22" t="s">
        <v>2</v>
      </c>
      <c r="B35" s="4" t="s">
        <v>65</v>
      </c>
      <c r="C35" s="22" t="s">
        <v>8</v>
      </c>
      <c r="D35" s="7" t="s">
        <v>9</v>
      </c>
      <c r="E35" s="22" t="s">
        <v>2</v>
      </c>
      <c r="F35" s="5" t="s">
        <v>193</v>
      </c>
      <c r="G35" s="22" t="s">
        <v>2</v>
      </c>
      <c r="H35" s="4" t="s">
        <v>155</v>
      </c>
      <c r="I35" s="22" t="s">
        <v>10</v>
      </c>
      <c r="J35" s="7" t="s">
        <v>11</v>
      </c>
      <c r="K35" s="22" t="s">
        <v>2</v>
      </c>
      <c r="L35" s="5" t="s">
        <v>56</v>
      </c>
      <c r="M35" s="22" t="s">
        <v>2</v>
      </c>
      <c r="N35" s="4" t="s">
        <v>157</v>
      </c>
      <c r="O35" s="22" t="s">
        <v>12</v>
      </c>
      <c r="P35" s="7" t="s">
        <v>13</v>
      </c>
      <c r="Q35" s="22" t="s">
        <v>2</v>
      </c>
      <c r="R35" s="5" t="s">
        <v>58</v>
      </c>
    </row>
    <row r="36" spans="1:18" ht="13.5" thickBot="1">
      <c r="A36" s="22" t="s">
        <v>3</v>
      </c>
      <c r="B36" s="4" t="s">
        <v>77</v>
      </c>
      <c r="D36" s="6" t="s">
        <v>14</v>
      </c>
      <c r="E36" s="22" t="s">
        <v>3</v>
      </c>
      <c r="F36" s="4" t="s">
        <v>16</v>
      </c>
      <c r="G36" s="22" t="s">
        <v>3</v>
      </c>
      <c r="H36" s="4" t="s">
        <v>56</v>
      </c>
      <c r="J36" s="6" t="s">
        <v>14</v>
      </c>
      <c r="K36" s="22" t="s">
        <v>3</v>
      </c>
      <c r="L36" s="4" t="s">
        <v>33</v>
      </c>
      <c r="M36" s="22" t="s">
        <v>3</v>
      </c>
      <c r="N36" s="4" t="s">
        <v>22</v>
      </c>
      <c r="P36" s="6" t="s">
        <v>14</v>
      </c>
      <c r="Q36" s="22" t="s">
        <v>3</v>
      </c>
      <c r="R36" s="4" t="s">
        <v>21</v>
      </c>
    </row>
    <row r="37" spans="1:18" ht="13.5" thickBot="1">
      <c r="A37" s="22" t="s">
        <v>4</v>
      </c>
      <c r="B37" s="4" t="s">
        <v>29</v>
      </c>
      <c r="D37" s="8" t="s">
        <v>273</v>
      </c>
      <c r="E37" s="22" t="s">
        <v>4</v>
      </c>
      <c r="F37" s="4" t="s">
        <v>56</v>
      </c>
      <c r="G37" s="22" t="s">
        <v>4</v>
      </c>
      <c r="J37" s="8" t="s">
        <v>230</v>
      </c>
      <c r="K37" s="22" t="s">
        <v>4</v>
      </c>
      <c r="L37" s="4" t="s">
        <v>179</v>
      </c>
      <c r="M37" s="22" t="s">
        <v>4</v>
      </c>
      <c r="N37" s="4" t="s">
        <v>27</v>
      </c>
      <c r="P37" s="8" t="s">
        <v>209</v>
      </c>
      <c r="Q37" s="22" t="s">
        <v>4</v>
      </c>
      <c r="R37" s="4" t="s">
        <v>25</v>
      </c>
    </row>
    <row r="39" spans="1:18" ht="12.75">
      <c r="A39" s="9" t="s">
        <v>97</v>
      </c>
      <c r="B39" s="9" t="s">
        <v>97</v>
      </c>
      <c r="C39" s="9" t="s">
        <v>97</v>
      </c>
      <c r="D39" s="9" t="s">
        <v>97</v>
      </c>
      <c r="E39" s="9">
        <v>18</v>
      </c>
      <c r="F39" s="9" t="s">
        <v>207</v>
      </c>
      <c r="G39" s="9" t="s">
        <v>97</v>
      </c>
      <c r="H39" s="9" t="s">
        <v>97</v>
      </c>
      <c r="I39" s="9">
        <v>27</v>
      </c>
      <c r="J39" s="9" t="s">
        <v>149</v>
      </c>
      <c r="K39" s="9" t="s">
        <v>97</v>
      </c>
      <c r="L39" s="9" t="s">
        <v>97</v>
      </c>
      <c r="M39" s="9">
        <v>18</v>
      </c>
      <c r="N39" s="9" t="s">
        <v>99</v>
      </c>
      <c r="O39" s="9" t="s">
        <v>97</v>
      </c>
      <c r="P39" s="9" t="s">
        <v>97</v>
      </c>
      <c r="Q39" s="9" t="s">
        <v>97</v>
      </c>
      <c r="R39" s="9" t="s">
        <v>97</v>
      </c>
    </row>
    <row r="40" spans="1:18" ht="12.75">
      <c r="A40" s="9" t="s">
        <v>97</v>
      </c>
      <c r="B40" s="9" t="s">
        <v>97</v>
      </c>
      <c r="C40" s="9" t="s">
        <v>97</v>
      </c>
      <c r="D40" s="9" t="s">
        <v>97</v>
      </c>
      <c r="E40" s="9">
        <v>23</v>
      </c>
      <c r="F40" s="9" t="s">
        <v>180</v>
      </c>
      <c r="G40" s="9">
        <v>30</v>
      </c>
      <c r="H40" s="9" t="s">
        <v>96</v>
      </c>
      <c r="I40" s="9" t="s">
        <v>97</v>
      </c>
      <c r="J40" s="9" t="s">
        <v>97</v>
      </c>
      <c r="K40" s="9" t="s">
        <v>97</v>
      </c>
      <c r="L40" s="9" t="s">
        <v>97</v>
      </c>
      <c r="M40" s="9">
        <v>18</v>
      </c>
      <c r="N40" s="9" t="s">
        <v>104</v>
      </c>
      <c r="O40" s="9" t="s">
        <v>97</v>
      </c>
      <c r="P40" s="9" t="s">
        <v>97</v>
      </c>
      <c r="Q40" s="9" t="s">
        <v>97</v>
      </c>
      <c r="R40" s="9" t="s">
        <v>97</v>
      </c>
    </row>
    <row r="41" spans="1:18" ht="12.75">
      <c r="A41" s="9" t="s">
        <v>97</v>
      </c>
      <c r="B41" s="9" t="s">
        <v>97</v>
      </c>
      <c r="C41" s="9" t="s">
        <v>97</v>
      </c>
      <c r="D41" s="9" t="s">
        <v>97</v>
      </c>
      <c r="E41" s="9">
        <v>18</v>
      </c>
      <c r="F41" s="9" t="s">
        <v>180</v>
      </c>
      <c r="G41" s="9" t="s">
        <v>97</v>
      </c>
      <c r="H41" s="9" t="s">
        <v>97</v>
      </c>
      <c r="I41" s="9">
        <v>18</v>
      </c>
      <c r="J41" s="9" t="s">
        <v>149</v>
      </c>
      <c r="K41" s="9" t="s">
        <v>97</v>
      </c>
      <c r="L41" s="9" t="s">
        <v>97</v>
      </c>
      <c r="M41" s="9">
        <v>18</v>
      </c>
      <c r="N41" s="9" t="s">
        <v>104</v>
      </c>
      <c r="O41" s="9" t="s">
        <v>97</v>
      </c>
      <c r="P41" s="9" t="s">
        <v>97</v>
      </c>
      <c r="Q41" s="9" t="s">
        <v>97</v>
      </c>
      <c r="R41" s="9" t="s">
        <v>97</v>
      </c>
    </row>
    <row r="42" spans="1:18" ht="12.75">
      <c r="A42" s="9" t="s">
        <v>97</v>
      </c>
      <c r="B42" s="9" t="s">
        <v>97</v>
      </c>
      <c r="C42" s="9" t="s">
        <v>97</v>
      </c>
      <c r="D42" s="9" t="s">
        <v>97</v>
      </c>
      <c r="E42" s="9">
        <v>18</v>
      </c>
      <c r="F42" s="9" t="s">
        <v>207</v>
      </c>
      <c r="G42" s="9" t="s">
        <v>97</v>
      </c>
      <c r="H42" s="9" t="s">
        <v>97</v>
      </c>
      <c r="I42" s="9">
        <v>30</v>
      </c>
      <c r="J42" s="9" t="s">
        <v>142</v>
      </c>
      <c r="K42" s="9" t="s">
        <v>97</v>
      </c>
      <c r="L42" s="9" t="s">
        <v>97</v>
      </c>
      <c r="M42" s="9">
        <v>18</v>
      </c>
      <c r="N42" s="9" t="s">
        <v>100</v>
      </c>
      <c r="O42" s="9" t="s">
        <v>97</v>
      </c>
      <c r="P42" s="9" t="s">
        <v>97</v>
      </c>
      <c r="Q42" s="9" t="s">
        <v>97</v>
      </c>
      <c r="R42" s="9" t="s">
        <v>97</v>
      </c>
    </row>
    <row r="43" spans="3:15" ht="12.75">
      <c r="C43" s="22" t="s">
        <v>97</v>
      </c>
      <c r="D43" s="4" t="s">
        <v>97</v>
      </c>
      <c r="E43" s="23" t="s">
        <v>97</v>
      </c>
      <c r="G43" s="23" t="s">
        <v>97</v>
      </c>
      <c r="I43" s="22" t="s">
        <v>97</v>
      </c>
      <c r="J43" s="4" t="s">
        <v>97</v>
      </c>
      <c r="M43" s="23" t="s">
        <v>97</v>
      </c>
      <c r="O43" s="22" t="s">
        <v>97</v>
      </c>
    </row>
    <row r="46" spans="1:16" ht="12.75">
      <c r="A46" s="13" t="str">
        <f>$A$1&amp;"/7"</f>
        <v>3/7</v>
      </c>
      <c r="C46" s="22" t="s">
        <v>0</v>
      </c>
      <c r="G46" s="13" t="str">
        <f>$A$1&amp;"/8"</f>
        <v>3/8</v>
      </c>
      <c r="I46" s="22" t="s">
        <v>0</v>
      </c>
      <c r="J46" s="4" t="s">
        <v>41</v>
      </c>
      <c r="M46" s="13" t="str">
        <f>$A$1&amp;"/9"</f>
        <v>3/9</v>
      </c>
      <c r="O46" s="22" t="s">
        <v>0</v>
      </c>
      <c r="P46" s="4" t="s">
        <v>2</v>
      </c>
    </row>
    <row r="47" spans="3:16" ht="12.75">
      <c r="C47" s="22" t="s">
        <v>1</v>
      </c>
      <c r="D47" s="4" t="s">
        <v>48</v>
      </c>
      <c r="I47" s="22" t="s">
        <v>1</v>
      </c>
      <c r="J47" s="4" t="s">
        <v>20</v>
      </c>
      <c r="O47" s="22" t="s">
        <v>1</v>
      </c>
      <c r="P47" s="4" t="s">
        <v>76</v>
      </c>
    </row>
    <row r="48" spans="3:16" ht="12.75">
      <c r="C48" s="22" t="s">
        <v>2</v>
      </c>
      <c r="D48" s="4" t="s">
        <v>69</v>
      </c>
      <c r="I48" s="22" t="s">
        <v>2</v>
      </c>
      <c r="J48" s="4" t="s">
        <v>50</v>
      </c>
      <c r="O48" s="22" t="s">
        <v>2</v>
      </c>
      <c r="P48" s="4" t="s">
        <v>47</v>
      </c>
    </row>
    <row r="49" spans="3:16" ht="12.75">
      <c r="C49" s="22" t="s">
        <v>3</v>
      </c>
      <c r="D49" s="4" t="s">
        <v>42</v>
      </c>
      <c r="I49" s="22" t="s">
        <v>3</v>
      </c>
      <c r="J49" s="4" t="s">
        <v>82</v>
      </c>
      <c r="O49" s="22" t="s">
        <v>3</v>
      </c>
      <c r="P49" s="4" t="s">
        <v>26</v>
      </c>
    </row>
    <row r="50" spans="3:16" ht="12.75">
      <c r="C50" s="22" t="s">
        <v>4</v>
      </c>
      <c r="D50" s="4" t="s">
        <v>153</v>
      </c>
      <c r="I50" s="22" t="s">
        <v>4</v>
      </c>
      <c r="J50" s="4" t="s">
        <v>23</v>
      </c>
      <c r="O50" s="22" t="s">
        <v>4</v>
      </c>
      <c r="P50" s="4" t="s">
        <v>47</v>
      </c>
    </row>
    <row r="51" spans="1:18" ht="12.75">
      <c r="A51" s="22" t="s">
        <v>0</v>
      </c>
      <c r="B51" s="4" t="s">
        <v>80</v>
      </c>
      <c r="D51" s="6" t="s">
        <v>5</v>
      </c>
      <c r="E51" s="22" t="s">
        <v>0</v>
      </c>
      <c r="F51" s="4" t="s">
        <v>81</v>
      </c>
      <c r="G51" s="22" t="s">
        <v>0</v>
      </c>
      <c r="H51" s="4" t="s">
        <v>39</v>
      </c>
      <c r="J51" s="6" t="s">
        <v>6</v>
      </c>
      <c r="K51" s="22" t="s">
        <v>0</v>
      </c>
      <c r="M51" s="22" t="s">
        <v>0</v>
      </c>
      <c r="N51" s="4" t="s">
        <v>1</v>
      </c>
      <c r="P51" s="6" t="s">
        <v>7</v>
      </c>
      <c r="Q51" s="22" t="s">
        <v>0</v>
      </c>
      <c r="R51" s="4" t="s">
        <v>80</v>
      </c>
    </row>
    <row r="52" spans="1:18" ht="12.75">
      <c r="A52" s="22" t="s">
        <v>1</v>
      </c>
      <c r="B52" s="4" t="s">
        <v>74</v>
      </c>
      <c r="E52" s="22" t="s">
        <v>1</v>
      </c>
      <c r="G52" s="22" t="s">
        <v>1</v>
      </c>
      <c r="H52" s="4" t="s">
        <v>16</v>
      </c>
      <c r="K52" s="22" t="s">
        <v>1</v>
      </c>
      <c r="L52" s="4" t="s">
        <v>18</v>
      </c>
      <c r="M52" s="22" t="s">
        <v>1</v>
      </c>
      <c r="N52" s="4" t="s">
        <v>27</v>
      </c>
      <c r="Q52" s="22" t="s">
        <v>1</v>
      </c>
      <c r="R52" s="4" t="s">
        <v>20</v>
      </c>
    </row>
    <row r="53" spans="1:18" ht="12.75">
      <c r="A53" s="22" t="s">
        <v>2</v>
      </c>
      <c r="B53" s="4" t="s">
        <v>31</v>
      </c>
      <c r="C53" s="22" t="s">
        <v>8</v>
      </c>
      <c r="D53" s="7" t="s">
        <v>9</v>
      </c>
      <c r="E53" s="22" t="s">
        <v>2</v>
      </c>
      <c r="F53" s="5" t="s">
        <v>52</v>
      </c>
      <c r="G53" s="22" t="s">
        <v>2</v>
      </c>
      <c r="H53" s="4" t="s">
        <v>21</v>
      </c>
      <c r="I53" s="22" t="s">
        <v>10</v>
      </c>
      <c r="J53" s="7" t="s">
        <v>11</v>
      </c>
      <c r="K53" s="22" t="s">
        <v>2</v>
      </c>
      <c r="L53" s="5" t="s">
        <v>71</v>
      </c>
      <c r="M53" s="22" t="s">
        <v>2</v>
      </c>
      <c r="N53" s="4" t="s">
        <v>59</v>
      </c>
      <c r="O53" s="22" t="s">
        <v>12</v>
      </c>
      <c r="P53" s="7" t="s">
        <v>13</v>
      </c>
      <c r="Q53" s="22" t="s">
        <v>2</v>
      </c>
      <c r="R53" s="5" t="s">
        <v>21</v>
      </c>
    </row>
    <row r="54" spans="1:18" ht="13.5" thickBot="1">
      <c r="A54" s="22" t="s">
        <v>3</v>
      </c>
      <c r="B54" s="4" t="s">
        <v>49</v>
      </c>
      <c r="D54" s="6" t="s">
        <v>14</v>
      </c>
      <c r="E54" s="22" t="s">
        <v>3</v>
      </c>
      <c r="F54" s="4" t="s">
        <v>79</v>
      </c>
      <c r="G54" s="22" t="s">
        <v>3</v>
      </c>
      <c r="H54" s="4" t="s">
        <v>48</v>
      </c>
      <c r="J54" s="6" t="s">
        <v>14</v>
      </c>
      <c r="K54" s="22" t="s">
        <v>3</v>
      </c>
      <c r="L54" s="4" t="s">
        <v>50</v>
      </c>
      <c r="M54" s="22" t="s">
        <v>3</v>
      </c>
      <c r="N54" s="4" t="s">
        <v>20</v>
      </c>
      <c r="P54" s="6" t="s">
        <v>14</v>
      </c>
      <c r="Q54" s="22" t="s">
        <v>3</v>
      </c>
      <c r="R54" s="4" t="s">
        <v>73</v>
      </c>
    </row>
    <row r="55" spans="1:18" ht="13.5" thickBot="1">
      <c r="A55" s="22" t="s">
        <v>4</v>
      </c>
      <c r="B55" s="4" t="s">
        <v>56</v>
      </c>
      <c r="D55" s="8" t="s">
        <v>274</v>
      </c>
      <c r="E55" s="22" t="s">
        <v>4</v>
      </c>
      <c r="F55" s="4" t="s">
        <v>21</v>
      </c>
      <c r="G55" s="22" t="s">
        <v>4</v>
      </c>
      <c r="H55" s="4" t="s">
        <v>21</v>
      </c>
      <c r="J55" s="8" t="s">
        <v>281</v>
      </c>
      <c r="K55" s="22" t="s">
        <v>4</v>
      </c>
      <c r="L55" s="4" t="s">
        <v>19</v>
      </c>
      <c r="M55" s="22" t="s">
        <v>4</v>
      </c>
      <c r="N55" s="4" t="s">
        <v>51</v>
      </c>
      <c r="P55" s="8" t="s">
        <v>286</v>
      </c>
      <c r="Q55" s="22" t="s">
        <v>4</v>
      </c>
      <c r="R55" s="4" t="s">
        <v>23</v>
      </c>
    </row>
    <row r="57" spans="1:18" ht="12.75">
      <c r="A57" s="9">
        <v>30</v>
      </c>
      <c r="B57" s="9" t="s">
        <v>118</v>
      </c>
      <c r="C57" s="9" t="s">
        <v>97</v>
      </c>
      <c r="D57" s="9" t="s">
        <v>97</v>
      </c>
      <c r="E57" s="9" t="s">
        <v>97</v>
      </c>
      <c r="F57" s="9" t="s">
        <v>97</v>
      </c>
      <c r="G57" s="9" t="s">
        <v>97</v>
      </c>
      <c r="H57" s="9" t="s">
        <v>97</v>
      </c>
      <c r="I57" s="9">
        <v>18</v>
      </c>
      <c r="J57" s="9" t="s">
        <v>113</v>
      </c>
      <c r="K57" s="9" t="s">
        <v>97</v>
      </c>
      <c r="L57" s="9" t="s">
        <v>97</v>
      </c>
      <c r="M57" s="9">
        <v>18</v>
      </c>
      <c r="N57" s="9" t="s">
        <v>290</v>
      </c>
      <c r="O57" s="9" t="s">
        <v>97</v>
      </c>
      <c r="P57" s="9" t="s">
        <v>97</v>
      </c>
      <c r="Q57" s="9" t="s">
        <v>97</v>
      </c>
      <c r="R57" s="9" t="s">
        <v>97</v>
      </c>
    </row>
    <row r="58" spans="1:18" ht="12.75">
      <c r="A58" s="9" t="s">
        <v>97</v>
      </c>
      <c r="B58" s="9" t="s">
        <v>97</v>
      </c>
      <c r="C58" s="9" t="s">
        <v>97</v>
      </c>
      <c r="D58" s="9" t="s">
        <v>97</v>
      </c>
      <c r="E58" s="9">
        <v>18</v>
      </c>
      <c r="F58" s="9" t="s">
        <v>125</v>
      </c>
      <c r="G58" s="9" t="s">
        <v>97</v>
      </c>
      <c r="H58" s="9" t="s">
        <v>97</v>
      </c>
      <c r="I58" s="9">
        <v>18</v>
      </c>
      <c r="J58" s="9" t="s">
        <v>104</v>
      </c>
      <c r="K58" s="9" t="s">
        <v>97</v>
      </c>
      <c r="L58" s="9" t="s">
        <v>97</v>
      </c>
      <c r="M58" s="9">
        <v>0</v>
      </c>
      <c r="N58" s="9" t="s">
        <v>108</v>
      </c>
      <c r="O58" s="9" t="s">
        <v>97</v>
      </c>
      <c r="P58" s="9" t="s">
        <v>97</v>
      </c>
      <c r="Q58" s="9" t="s">
        <v>97</v>
      </c>
      <c r="R58" s="9" t="s">
        <v>97</v>
      </c>
    </row>
    <row r="59" spans="1:18" ht="12.75">
      <c r="A59" s="9">
        <v>33</v>
      </c>
      <c r="B59" s="9" t="s">
        <v>118</v>
      </c>
      <c r="C59" s="9" t="s">
        <v>97</v>
      </c>
      <c r="D59" s="9" t="s">
        <v>97</v>
      </c>
      <c r="E59" s="9" t="s">
        <v>97</v>
      </c>
      <c r="F59" s="9" t="s">
        <v>97</v>
      </c>
      <c r="G59" s="9" t="s">
        <v>97</v>
      </c>
      <c r="H59" s="9" t="s">
        <v>97</v>
      </c>
      <c r="I59" s="9">
        <v>18</v>
      </c>
      <c r="J59" s="9" t="s">
        <v>113</v>
      </c>
      <c r="K59" s="9" t="s">
        <v>97</v>
      </c>
      <c r="L59" s="9" t="s">
        <v>97</v>
      </c>
      <c r="M59" s="9">
        <v>0</v>
      </c>
      <c r="N59" s="9" t="s">
        <v>108</v>
      </c>
      <c r="O59" s="9" t="s">
        <v>97</v>
      </c>
      <c r="P59" s="9" t="s">
        <v>97</v>
      </c>
      <c r="Q59" s="9" t="s">
        <v>97</v>
      </c>
      <c r="R59" s="9" t="s">
        <v>97</v>
      </c>
    </row>
    <row r="60" spans="1:18" ht="12.75">
      <c r="A60" s="9">
        <v>33</v>
      </c>
      <c r="B60" s="9" t="s">
        <v>118</v>
      </c>
      <c r="C60" s="9" t="s">
        <v>97</v>
      </c>
      <c r="D60" s="9" t="s">
        <v>97</v>
      </c>
      <c r="E60" s="9" t="s">
        <v>97</v>
      </c>
      <c r="F60" s="9" t="s">
        <v>97</v>
      </c>
      <c r="G60" s="9" t="s">
        <v>97</v>
      </c>
      <c r="H60" s="9" t="s">
        <v>97</v>
      </c>
      <c r="I60" s="9">
        <v>18</v>
      </c>
      <c r="J60" s="9" t="s">
        <v>150</v>
      </c>
      <c r="K60" s="9" t="s">
        <v>97</v>
      </c>
      <c r="L60" s="9" t="s">
        <v>97</v>
      </c>
      <c r="M60" s="9">
        <v>0</v>
      </c>
      <c r="N60" s="9" t="s">
        <v>108</v>
      </c>
      <c r="O60" s="9" t="s">
        <v>97</v>
      </c>
      <c r="P60" s="9" t="s">
        <v>97</v>
      </c>
      <c r="Q60" s="9" t="s">
        <v>97</v>
      </c>
      <c r="R60" s="9" t="s">
        <v>97</v>
      </c>
    </row>
    <row r="61" spans="3:17" ht="12.75">
      <c r="C61" s="22" t="s">
        <v>97</v>
      </c>
      <c r="D61" s="4" t="s">
        <v>97</v>
      </c>
      <c r="G61" s="23" t="s">
        <v>97</v>
      </c>
      <c r="O61" s="22" t="s">
        <v>97</v>
      </c>
      <c r="P61" s="4" t="s">
        <v>97</v>
      </c>
      <c r="Q61" s="23" t="s">
        <v>97</v>
      </c>
    </row>
    <row r="62" spans="3:17" ht="12.75">
      <c r="C62" s="22" t="s">
        <v>97</v>
      </c>
      <c r="D62" s="4" t="s">
        <v>97</v>
      </c>
      <c r="G62" s="23" t="s">
        <v>97</v>
      </c>
      <c r="O62" s="22" t="s">
        <v>97</v>
      </c>
      <c r="P62" s="4" t="s">
        <v>97</v>
      </c>
      <c r="Q62" s="23" t="s">
        <v>97</v>
      </c>
    </row>
    <row r="63" spans="3:17" ht="12.75">
      <c r="C63" s="22" t="s">
        <v>97</v>
      </c>
      <c r="D63" s="4" t="s">
        <v>97</v>
      </c>
      <c r="G63" s="23" t="s">
        <v>97</v>
      </c>
      <c r="O63" s="22" t="s">
        <v>97</v>
      </c>
      <c r="P63" s="4" t="s">
        <v>97</v>
      </c>
      <c r="Q63" s="23" t="s">
        <v>97</v>
      </c>
    </row>
    <row r="64" spans="1:16" ht="12.75">
      <c r="A64" s="13" t="str">
        <f>$A$1&amp;"/10"</f>
        <v>3/10</v>
      </c>
      <c r="C64" s="22" t="s">
        <v>0</v>
      </c>
      <c r="G64" s="13" t="str">
        <f>$A$1&amp;"/11"</f>
        <v>3/11</v>
      </c>
      <c r="I64" s="22" t="s">
        <v>0</v>
      </c>
      <c r="J64" s="4" t="s">
        <v>4</v>
      </c>
      <c r="M64" s="13" t="str">
        <f>$A$1&amp;"/12"</f>
        <v>3/12</v>
      </c>
      <c r="O64" s="22" t="s">
        <v>0</v>
      </c>
      <c r="P64" s="4" t="s">
        <v>46</v>
      </c>
    </row>
    <row r="65" spans="3:16" ht="12.75">
      <c r="C65" s="22" t="s">
        <v>1</v>
      </c>
      <c r="D65" s="4" t="s">
        <v>24</v>
      </c>
      <c r="I65" s="22" t="s">
        <v>1</v>
      </c>
      <c r="J65" s="4" t="s">
        <v>42</v>
      </c>
      <c r="O65" s="22" t="s">
        <v>1</v>
      </c>
      <c r="P65" s="4" t="s">
        <v>48</v>
      </c>
    </row>
    <row r="66" spans="3:15" ht="12.75">
      <c r="C66" s="22" t="s">
        <v>2</v>
      </c>
      <c r="D66" s="4" t="s">
        <v>23</v>
      </c>
      <c r="I66" s="22" t="s">
        <v>2</v>
      </c>
      <c r="J66" s="4" t="s">
        <v>42</v>
      </c>
      <c r="O66" s="22" t="s">
        <v>2</v>
      </c>
    </row>
    <row r="67" spans="3:16" ht="12.75">
      <c r="C67" s="22" t="s">
        <v>3</v>
      </c>
      <c r="D67" s="4" t="s">
        <v>182</v>
      </c>
      <c r="I67" s="22" t="s">
        <v>3</v>
      </c>
      <c r="J67" s="4" t="s">
        <v>32</v>
      </c>
      <c r="O67" s="22" t="s">
        <v>3</v>
      </c>
      <c r="P67" s="4" t="s">
        <v>65</v>
      </c>
    </row>
    <row r="68" spans="3:16" ht="12.75">
      <c r="C68" s="22" t="s">
        <v>4</v>
      </c>
      <c r="D68" s="4" t="s">
        <v>48</v>
      </c>
      <c r="I68" s="22" t="s">
        <v>4</v>
      </c>
      <c r="J68" s="4" t="s">
        <v>49</v>
      </c>
      <c r="O68" s="22" t="s">
        <v>4</v>
      </c>
      <c r="P68" s="4" t="s">
        <v>82</v>
      </c>
    </row>
    <row r="69" spans="1:17" ht="12.75">
      <c r="A69" s="22" t="s">
        <v>0</v>
      </c>
      <c r="B69" s="4" t="s">
        <v>4</v>
      </c>
      <c r="D69" s="6" t="s">
        <v>5</v>
      </c>
      <c r="E69" s="22" t="s">
        <v>0</v>
      </c>
      <c r="F69" s="4" t="s">
        <v>168</v>
      </c>
      <c r="G69" s="22" t="s">
        <v>0</v>
      </c>
      <c r="H69" s="4" t="s">
        <v>2</v>
      </c>
      <c r="J69" s="6" t="s">
        <v>6</v>
      </c>
      <c r="K69" s="22" t="s">
        <v>0</v>
      </c>
      <c r="L69" s="4" t="s">
        <v>1</v>
      </c>
      <c r="M69" s="22" t="s">
        <v>0</v>
      </c>
      <c r="N69" s="4" t="s">
        <v>1</v>
      </c>
      <c r="P69" s="6" t="s">
        <v>7</v>
      </c>
      <c r="Q69" s="22" t="s">
        <v>0</v>
      </c>
    </row>
    <row r="70" spans="1:18" ht="12.75">
      <c r="A70" s="22" t="s">
        <v>1</v>
      </c>
      <c r="B70" s="4" t="s">
        <v>164</v>
      </c>
      <c r="E70" s="22" t="s">
        <v>1</v>
      </c>
      <c r="F70" s="4" t="s">
        <v>25</v>
      </c>
      <c r="G70" s="22" t="s">
        <v>1</v>
      </c>
      <c r="H70" s="4" t="s">
        <v>157</v>
      </c>
      <c r="K70" s="22" t="s">
        <v>1</v>
      </c>
      <c r="L70" s="4" t="s">
        <v>44</v>
      </c>
      <c r="M70" s="22" t="s">
        <v>1</v>
      </c>
      <c r="N70" s="4" t="s">
        <v>34</v>
      </c>
      <c r="Q70" s="22" t="s">
        <v>1</v>
      </c>
      <c r="R70" s="4" t="s">
        <v>45</v>
      </c>
    </row>
    <row r="71" spans="1:18" ht="12.75">
      <c r="A71" s="22" t="s">
        <v>2</v>
      </c>
      <c r="B71" s="4" t="s">
        <v>35</v>
      </c>
      <c r="C71" s="22" t="s">
        <v>8</v>
      </c>
      <c r="D71" s="7" t="s">
        <v>9</v>
      </c>
      <c r="E71" s="22" t="s">
        <v>2</v>
      </c>
      <c r="F71" s="5" t="s">
        <v>48</v>
      </c>
      <c r="G71" s="22" t="s">
        <v>2</v>
      </c>
      <c r="H71" s="4" t="s">
        <v>75</v>
      </c>
      <c r="I71" s="22" t="s">
        <v>10</v>
      </c>
      <c r="J71" s="7" t="s">
        <v>11</v>
      </c>
      <c r="K71" s="22" t="s">
        <v>2</v>
      </c>
      <c r="L71" s="5" t="s">
        <v>15</v>
      </c>
      <c r="M71" s="22" t="s">
        <v>2</v>
      </c>
      <c r="N71" s="4" t="s">
        <v>42</v>
      </c>
      <c r="O71" s="22" t="s">
        <v>12</v>
      </c>
      <c r="P71" s="7" t="s">
        <v>13</v>
      </c>
      <c r="Q71" s="22" t="s">
        <v>2</v>
      </c>
      <c r="R71" s="5" t="s">
        <v>280</v>
      </c>
    </row>
    <row r="72" spans="1:18" ht="13.5" thickBot="1">
      <c r="A72" s="22" t="s">
        <v>3</v>
      </c>
      <c r="B72" s="4" t="s">
        <v>22</v>
      </c>
      <c r="D72" s="6" t="s">
        <v>14</v>
      </c>
      <c r="E72" s="22" t="s">
        <v>3</v>
      </c>
      <c r="F72" s="4" t="s">
        <v>25</v>
      </c>
      <c r="G72" s="22" t="s">
        <v>3</v>
      </c>
      <c r="H72" s="4" t="s">
        <v>24</v>
      </c>
      <c r="J72" s="6" t="s">
        <v>14</v>
      </c>
      <c r="K72" s="22" t="s">
        <v>3</v>
      </c>
      <c r="L72" s="4" t="s">
        <v>22</v>
      </c>
      <c r="M72" s="22" t="s">
        <v>3</v>
      </c>
      <c r="N72" s="4" t="s">
        <v>64</v>
      </c>
      <c r="P72" s="6" t="s">
        <v>14</v>
      </c>
      <c r="Q72" s="22" t="s">
        <v>3</v>
      </c>
      <c r="R72" s="4" t="s">
        <v>42</v>
      </c>
    </row>
    <row r="73" spans="1:18" ht="13.5" thickBot="1">
      <c r="A73" s="22" t="s">
        <v>4</v>
      </c>
      <c r="B73" s="4" t="s">
        <v>22</v>
      </c>
      <c r="D73" s="8" t="s">
        <v>275</v>
      </c>
      <c r="E73" s="22" t="s">
        <v>4</v>
      </c>
      <c r="F73" s="4" t="s">
        <v>75</v>
      </c>
      <c r="G73" s="22" t="s">
        <v>4</v>
      </c>
      <c r="H73" s="4" t="s">
        <v>31</v>
      </c>
      <c r="J73" s="8" t="s">
        <v>282</v>
      </c>
      <c r="K73" s="22" t="s">
        <v>4</v>
      </c>
      <c r="L73" s="4" t="s">
        <v>174</v>
      </c>
      <c r="M73" s="22" t="s">
        <v>4</v>
      </c>
      <c r="N73" s="4" t="s">
        <v>69</v>
      </c>
      <c r="P73" s="8" t="s">
        <v>222</v>
      </c>
      <c r="Q73" s="22" t="s">
        <v>4</v>
      </c>
      <c r="R73" s="4" t="s">
        <v>17</v>
      </c>
    </row>
    <row r="75" spans="1:18" ht="12.75">
      <c r="A75" s="9">
        <v>36</v>
      </c>
      <c r="B75" s="9" t="s">
        <v>204</v>
      </c>
      <c r="C75" s="9" t="s">
        <v>97</v>
      </c>
      <c r="D75" s="9" t="s">
        <v>97</v>
      </c>
      <c r="E75" s="9" t="s">
        <v>97</v>
      </c>
      <c r="F75" s="9" t="s">
        <v>97</v>
      </c>
      <c r="G75" s="9">
        <v>18</v>
      </c>
      <c r="H75" s="9" t="s">
        <v>113</v>
      </c>
      <c r="I75" s="9" t="s">
        <v>97</v>
      </c>
      <c r="J75" s="9" t="s">
        <v>97</v>
      </c>
      <c r="K75" s="9" t="s">
        <v>97</v>
      </c>
      <c r="L75" s="9" t="s">
        <v>97</v>
      </c>
      <c r="M75" s="9" t="s">
        <v>97</v>
      </c>
      <c r="N75" s="9" t="s">
        <v>97</v>
      </c>
      <c r="O75" s="9">
        <v>18</v>
      </c>
      <c r="P75" s="9" t="s">
        <v>115</v>
      </c>
      <c r="Q75" s="9" t="s">
        <v>97</v>
      </c>
      <c r="R75" s="9" t="s">
        <v>97</v>
      </c>
    </row>
    <row r="76" spans="1:18" ht="12.75">
      <c r="A76" s="9" t="s">
        <v>97</v>
      </c>
      <c r="B76" s="9" t="s">
        <v>97</v>
      </c>
      <c r="C76" s="9" t="s">
        <v>97</v>
      </c>
      <c r="D76" s="9" t="s">
        <v>97</v>
      </c>
      <c r="E76" s="9">
        <v>18</v>
      </c>
      <c r="F76" s="9" t="s">
        <v>162</v>
      </c>
      <c r="G76" s="9" t="s">
        <v>97</v>
      </c>
      <c r="H76" s="9" t="s">
        <v>97</v>
      </c>
      <c r="I76" s="9" t="s">
        <v>97</v>
      </c>
      <c r="J76" s="9" t="s">
        <v>97</v>
      </c>
      <c r="K76" s="9">
        <v>18</v>
      </c>
      <c r="L76" s="9" t="s">
        <v>146</v>
      </c>
      <c r="M76" s="9" t="s">
        <v>97</v>
      </c>
      <c r="N76" s="9" t="s">
        <v>97</v>
      </c>
      <c r="O76" s="9">
        <v>18</v>
      </c>
      <c r="P76" s="9" t="s">
        <v>115</v>
      </c>
      <c r="Q76" s="9" t="s">
        <v>97</v>
      </c>
      <c r="R76" s="9" t="s">
        <v>97</v>
      </c>
    </row>
    <row r="77" spans="1:18" ht="12.75">
      <c r="A77" s="9">
        <v>20</v>
      </c>
      <c r="B77" s="9" t="s">
        <v>213</v>
      </c>
      <c r="C77" s="9" t="s">
        <v>97</v>
      </c>
      <c r="D77" s="9" t="s">
        <v>97</v>
      </c>
      <c r="E77" s="9" t="s">
        <v>97</v>
      </c>
      <c r="F77" s="9" t="s">
        <v>97</v>
      </c>
      <c r="G77" s="9" t="s">
        <v>97</v>
      </c>
      <c r="H77" s="9" t="s">
        <v>97</v>
      </c>
      <c r="I77" s="9" t="s">
        <v>97</v>
      </c>
      <c r="J77" s="9" t="s">
        <v>97</v>
      </c>
      <c r="K77" s="9">
        <v>18</v>
      </c>
      <c r="L77" s="9" t="s">
        <v>100</v>
      </c>
      <c r="M77" s="9" t="s">
        <v>97</v>
      </c>
      <c r="N77" s="9" t="s">
        <v>97</v>
      </c>
      <c r="O77" s="9">
        <v>18</v>
      </c>
      <c r="P77" s="9" t="s">
        <v>108</v>
      </c>
      <c r="Q77" s="9" t="s">
        <v>97</v>
      </c>
      <c r="R77" s="9" t="s">
        <v>97</v>
      </c>
    </row>
    <row r="78" spans="1:18" ht="12.75">
      <c r="A78" s="9">
        <v>36</v>
      </c>
      <c r="B78" s="9" t="s">
        <v>214</v>
      </c>
      <c r="C78" s="9" t="s">
        <v>97</v>
      </c>
      <c r="D78" s="9" t="s">
        <v>97</v>
      </c>
      <c r="E78" s="9" t="s">
        <v>97</v>
      </c>
      <c r="F78" s="9" t="s">
        <v>97</v>
      </c>
      <c r="G78" s="9" t="s">
        <v>97</v>
      </c>
      <c r="H78" s="9" t="s">
        <v>97</v>
      </c>
      <c r="I78" s="9" t="s">
        <v>97</v>
      </c>
      <c r="J78" s="9" t="s">
        <v>97</v>
      </c>
      <c r="K78" s="9">
        <v>27</v>
      </c>
      <c r="L78" s="9" t="s">
        <v>175</v>
      </c>
      <c r="M78" s="9" t="s">
        <v>97</v>
      </c>
      <c r="N78" s="9" t="s">
        <v>97</v>
      </c>
      <c r="O78" s="9">
        <v>18</v>
      </c>
      <c r="P78" s="9" t="s">
        <v>113</v>
      </c>
      <c r="Q78" s="9" t="s">
        <v>97</v>
      </c>
      <c r="R78" s="9" t="s">
        <v>97</v>
      </c>
    </row>
    <row r="79" ht="12.75">
      <c r="A79" s="23" t="s">
        <v>97</v>
      </c>
    </row>
    <row r="82" spans="1:15" ht="12.75">
      <c r="A82" s="13" t="str">
        <f>$A$1&amp;"/13"</f>
        <v>3/13</v>
      </c>
      <c r="C82" s="22" t="s">
        <v>0</v>
      </c>
      <c r="D82" s="4" t="s">
        <v>80</v>
      </c>
      <c r="G82" s="13" t="str">
        <f>$A$1&amp;"/14"</f>
        <v>3/14</v>
      </c>
      <c r="I82" s="22" t="s">
        <v>0</v>
      </c>
      <c r="J82" s="4" t="s">
        <v>3</v>
      </c>
      <c r="M82" s="13" t="str">
        <f>$A$1&amp;"/15"</f>
        <v>3/15</v>
      </c>
      <c r="O82" s="22" t="s">
        <v>0</v>
      </c>
    </row>
    <row r="83" spans="3:16" ht="12.75">
      <c r="C83" s="22" t="s">
        <v>1</v>
      </c>
      <c r="D83" s="4" t="s">
        <v>42</v>
      </c>
      <c r="I83" s="22" t="s">
        <v>1</v>
      </c>
      <c r="J83" s="4" t="s">
        <v>27</v>
      </c>
      <c r="O83" s="22" t="s">
        <v>1</v>
      </c>
      <c r="P83" s="4" t="s">
        <v>280</v>
      </c>
    </row>
    <row r="84" spans="3:16" ht="12.75">
      <c r="C84" s="22" t="s">
        <v>2</v>
      </c>
      <c r="D84" s="4" t="s">
        <v>43</v>
      </c>
      <c r="I84" s="22" t="s">
        <v>2</v>
      </c>
      <c r="J84" s="4" t="s">
        <v>56</v>
      </c>
      <c r="O84" s="22" t="s">
        <v>2</v>
      </c>
      <c r="P84" s="4" t="s">
        <v>38</v>
      </c>
    </row>
    <row r="85" spans="3:16" ht="12.75">
      <c r="C85" s="22" t="s">
        <v>3</v>
      </c>
      <c r="D85" s="4" t="s">
        <v>34</v>
      </c>
      <c r="I85" s="22" t="s">
        <v>3</v>
      </c>
      <c r="J85" s="4" t="s">
        <v>33</v>
      </c>
      <c r="O85" s="22" t="s">
        <v>3</v>
      </c>
      <c r="P85" s="4" t="s">
        <v>31</v>
      </c>
    </row>
    <row r="86" spans="3:16" ht="12.75">
      <c r="C86" s="22" t="s">
        <v>4</v>
      </c>
      <c r="D86" s="4" t="s">
        <v>56</v>
      </c>
      <c r="I86" s="22" t="s">
        <v>4</v>
      </c>
      <c r="J86" s="4" t="s">
        <v>73</v>
      </c>
      <c r="O86" s="22" t="s">
        <v>4</v>
      </c>
      <c r="P86" s="4" t="s">
        <v>34</v>
      </c>
    </row>
    <row r="87" spans="1:18" ht="12.75">
      <c r="A87" s="22" t="s">
        <v>0</v>
      </c>
      <c r="B87" s="4" t="s">
        <v>81</v>
      </c>
      <c r="D87" s="6" t="s">
        <v>5</v>
      </c>
      <c r="E87" s="22" t="s">
        <v>0</v>
      </c>
      <c r="G87" s="22" t="s">
        <v>0</v>
      </c>
      <c r="H87" s="4" t="s">
        <v>158</v>
      </c>
      <c r="J87" s="6" t="s">
        <v>6</v>
      </c>
      <c r="K87" s="22" t="s">
        <v>0</v>
      </c>
      <c r="M87" s="22" t="s">
        <v>0</v>
      </c>
      <c r="N87" s="4" t="s">
        <v>4</v>
      </c>
      <c r="P87" s="6" t="s">
        <v>7</v>
      </c>
      <c r="Q87" s="22" t="s">
        <v>0</v>
      </c>
      <c r="R87" s="4" t="s">
        <v>41</v>
      </c>
    </row>
    <row r="88" spans="1:18" ht="12.75">
      <c r="A88" s="22" t="s">
        <v>1</v>
      </c>
      <c r="B88" s="4" t="s">
        <v>50</v>
      </c>
      <c r="E88" s="22" t="s">
        <v>1</v>
      </c>
      <c r="F88" s="4" t="s">
        <v>52</v>
      </c>
      <c r="G88" s="22" t="s">
        <v>1</v>
      </c>
      <c r="H88" s="4" t="s">
        <v>20</v>
      </c>
      <c r="K88" s="22" t="s">
        <v>1</v>
      </c>
      <c r="L88" s="4" t="s">
        <v>38</v>
      </c>
      <c r="M88" s="22" t="s">
        <v>1</v>
      </c>
      <c r="N88" s="4" t="s">
        <v>27</v>
      </c>
      <c r="Q88" s="22" t="s">
        <v>1</v>
      </c>
      <c r="R88" s="4" t="s">
        <v>25</v>
      </c>
    </row>
    <row r="89" spans="1:18" ht="12.75">
      <c r="A89" s="22" t="s">
        <v>2</v>
      </c>
      <c r="B89" s="4" t="s">
        <v>24</v>
      </c>
      <c r="C89" s="22" t="s">
        <v>8</v>
      </c>
      <c r="D89" s="7" t="s">
        <v>9</v>
      </c>
      <c r="E89" s="22" t="s">
        <v>2</v>
      </c>
      <c r="F89" s="5" t="s">
        <v>17</v>
      </c>
      <c r="G89" s="22" t="s">
        <v>2</v>
      </c>
      <c r="H89" s="4" t="s">
        <v>67</v>
      </c>
      <c r="I89" s="22" t="s">
        <v>10</v>
      </c>
      <c r="J89" s="7" t="s">
        <v>11</v>
      </c>
      <c r="K89" s="22" t="s">
        <v>2</v>
      </c>
      <c r="L89" s="5" t="s">
        <v>61</v>
      </c>
      <c r="M89" s="22" t="s">
        <v>2</v>
      </c>
      <c r="N89" s="4" t="s">
        <v>56</v>
      </c>
      <c r="O89" s="22" t="s">
        <v>12</v>
      </c>
      <c r="P89" s="7" t="s">
        <v>13</v>
      </c>
      <c r="Q89" s="22" t="s">
        <v>2</v>
      </c>
      <c r="R89" s="5" t="s">
        <v>30</v>
      </c>
    </row>
    <row r="90" spans="1:18" ht="13.5" thickBot="1">
      <c r="A90" s="22" t="s">
        <v>3</v>
      </c>
      <c r="B90" s="4" t="s">
        <v>178</v>
      </c>
      <c r="D90" s="6" t="s">
        <v>14</v>
      </c>
      <c r="E90" s="22" t="s">
        <v>3</v>
      </c>
      <c r="F90" s="4" t="s">
        <v>22</v>
      </c>
      <c r="G90" s="22" t="s">
        <v>3</v>
      </c>
      <c r="H90" s="4" t="s">
        <v>42</v>
      </c>
      <c r="J90" s="6" t="s">
        <v>14</v>
      </c>
      <c r="K90" s="22" t="s">
        <v>3</v>
      </c>
      <c r="L90" s="4" t="s">
        <v>23</v>
      </c>
      <c r="M90" s="22" t="s">
        <v>3</v>
      </c>
      <c r="N90" s="4" t="s">
        <v>21</v>
      </c>
      <c r="P90" s="6" t="s">
        <v>14</v>
      </c>
      <c r="Q90" s="22" t="s">
        <v>3</v>
      </c>
      <c r="R90" s="4" t="s">
        <v>59</v>
      </c>
    </row>
    <row r="91" spans="1:18" ht="13.5" thickBot="1">
      <c r="A91" s="22" t="s">
        <v>4</v>
      </c>
      <c r="D91" s="8" t="s">
        <v>276</v>
      </c>
      <c r="E91" s="22" t="s">
        <v>4</v>
      </c>
      <c r="F91" s="4" t="s">
        <v>200</v>
      </c>
      <c r="G91" s="22" t="s">
        <v>4</v>
      </c>
      <c r="H91" s="4" t="s">
        <v>22</v>
      </c>
      <c r="J91" s="8" t="s">
        <v>283</v>
      </c>
      <c r="K91" s="22" t="s">
        <v>4</v>
      </c>
      <c r="L91" s="4" t="s">
        <v>33</v>
      </c>
      <c r="M91" s="22" t="s">
        <v>4</v>
      </c>
      <c r="N91" s="4" t="s">
        <v>210</v>
      </c>
      <c r="P91" s="8" t="s">
        <v>287</v>
      </c>
      <c r="Q91" s="22" t="s">
        <v>4</v>
      </c>
      <c r="R91" s="4" t="s">
        <v>20</v>
      </c>
    </row>
    <row r="93" spans="1:18" ht="12.75">
      <c r="A93" s="9">
        <v>18</v>
      </c>
      <c r="B93" s="9" t="s">
        <v>203</v>
      </c>
      <c r="C93" s="9" t="s">
        <v>97</v>
      </c>
      <c r="D93" s="9" t="s">
        <v>97</v>
      </c>
      <c r="E93" s="9" t="s">
        <v>97</v>
      </c>
      <c r="F93" s="9" t="s">
        <v>97</v>
      </c>
      <c r="G93" s="9">
        <v>18</v>
      </c>
      <c r="H93" s="9" t="s">
        <v>106</v>
      </c>
      <c r="I93" s="9" t="s">
        <v>97</v>
      </c>
      <c r="J93" s="9" t="s">
        <v>97</v>
      </c>
      <c r="K93" s="9" t="s">
        <v>97</v>
      </c>
      <c r="L93" s="9" t="s">
        <v>97</v>
      </c>
      <c r="M93" s="9" t="s">
        <v>97</v>
      </c>
      <c r="N93" s="9" t="s">
        <v>97</v>
      </c>
      <c r="O93" s="9" t="s">
        <v>97</v>
      </c>
      <c r="P93" s="9" t="s">
        <v>97</v>
      </c>
      <c r="Q93" s="9">
        <v>18</v>
      </c>
      <c r="R93" s="9" t="s">
        <v>291</v>
      </c>
    </row>
    <row r="94" spans="1:18" ht="12.75">
      <c r="A94" s="9">
        <v>18</v>
      </c>
      <c r="B94" s="9" t="s">
        <v>109</v>
      </c>
      <c r="C94" s="9" t="s">
        <v>97</v>
      </c>
      <c r="D94" s="9" t="s">
        <v>97</v>
      </c>
      <c r="E94" s="9" t="s">
        <v>97</v>
      </c>
      <c r="F94" s="9" t="s">
        <v>97</v>
      </c>
      <c r="G94" s="9">
        <v>18</v>
      </c>
      <c r="H94" s="9" t="s">
        <v>106</v>
      </c>
      <c r="I94" s="9" t="s">
        <v>97</v>
      </c>
      <c r="J94" s="9" t="s">
        <v>97</v>
      </c>
      <c r="K94" s="9" t="s">
        <v>97</v>
      </c>
      <c r="L94" s="9" t="s">
        <v>97</v>
      </c>
      <c r="M94" s="9" t="s">
        <v>97</v>
      </c>
      <c r="N94" s="9" t="s">
        <v>97</v>
      </c>
      <c r="O94" s="9" t="s">
        <v>97</v>
      </c>
      <c r="P94" s="9" t="s">
        <v>97</v>
      </c>
      <c r="Q94" s="9">
        <v>18</v>
      </c>
      <c r="R94" s="9" t="s">
        <v>291</v>
      </c>
    </row>
    <row r="95" spans="1:18" ht="12.75">
      <c r="A95" s="9">
        <v>18</v>
      </c>
      <c r="B95" s="9" t="s">
        <v>105</v>
      </c>
      <c r="C95" s="9" t="s">
        <v>97</v>
      </c>
      <c r="D95" s="9" t="s">
        <v>97</v>
      </c>
      <c r="E95" s="9" t="s">
        <v>97</v>
      </c>
      <c r="F95" s="9" t="s">
        <v>97</v>
      </c>
      <c r="G95" s="9">
        <v>18</v>
      </c>
      <c r="H95" s="9" t="s">
        <v>197</v>
      </c>
      <c r="I95" s="9" t="s">
        <v>97</v>
      </c>
      <c r="J95" s="9" t="s">
        <v>97</v>
      </c>
      <c r="K95" s="9" t="s">
        <v>97</v>
      </c>
      <c r="L95" s="9" t="s">
        <v>97</v>
      </c>
      <c r="M95" s="9" t="s">
        <v>97</v>
      </c>
      <c r="N95" s="9" t="s">
        <v>97</v>
      </c>
      <c r="O95" s="9">
        <v>20</v>
      </c>
      <c r="P95" s="9" t="s">
        <v>98</v>
      </c>
      <c r="Q95" s="9" t="s">
        <v>97</v>
      </c>
      <c r="R95" s="9" t="s">
        <v>97</v>
      </c>
    </row>
    <row r="96" spans="1:18" ht="12.75">
      <c r="A96" s="9">
        <v>18</v>
      </c>
      <c r="B96" s="9" t="s">
        <v>105</v>
      </c>
      <c r="C96" s="9" t="s">
        <v>97</v>
      </c>
      <c r="D96" s="9" t="s">
        <v>97</v>
      </c>
      <c r="E96" s="9" t="s">
        <v>97</v>
      </c>
      <c r="F96" s="9" t="s">
        <v>97</v>
      </c>
      <c r="G96" s="9">
        <v>18</v>
      </c>
      <c r="H96" s="9" t="s">
        <v>96</v>
      </c>
      <c r="I96" s="9" t="s">
        <v>97</v>
      </c>
      <c r="J96" s="9" t="s">
        <v>97</v>
      </c>
      <c r="K96" s="9" t="s">
        <v>97</v>
      </c>
      <c r="L96" s="9" t="s">
        <v>97</v>
      </c>
      <c r="M96" s="9" t="s">
        <v>97</v>
      </c>
      <c r="N96" s="9" t="s">
        <v>97</v>
      </c>
      <c r="O96" s="9" t="s">
        <v>97</v>
      </c>
      <c r="P96" s="9" t="s">
        <v>97</v>
      </c>
      <c r="Q96" s="9">
        <v>18</v>
      </c>
      <c r="R96" s="9" t="s">
        <v>142</v>
      </c>
    </row>
    <row r="97" spans="17:18" ht="12.75">
      <c r="Q97" s="23" t="s">
        <v>97</v>
      </c>
      <c r="R97" s="4" t="s">
        <v>97</v>
      </c>
    </row>
    <row r="100" spans="1:15" ht="12.75">
      <c r="A100" s="13" t="str">
        <f>$A$1&amp;"/16"</f>
        <v>3/16</v>
      </c>
      <c r="C100" s="22" t="s">
        <v>0</v>
      </c>
      <c r="D100" s="4" t="s">
        <v>81</v>
      </c>
      <c r="G100" s="13" t="str">
        <f>$A$1&amp;"/17"</f>
        <v>3/17</v>
      </c>
      <c r="I100" s="22" t="s">
        <v>0</v>
      </c>
      <c r="J100" s="4" t="s">
        <v>39</v>
      </c>
      <c r="M100" s="13" t="str">
        <f>$A$1&amp;"/18"</f>
        <v>3/18</v>
      </c>
      <c r="O100" s="22" t="s">
        <v>0</v>
      </c>
    </row>
    <row r="101" spans="3:16" ht="12.75">
      <c r="C101" s="22" t="s">
        <v>1</v>
      </c>
      <c r="D101" s="4" t="s">
        <v>47</v>
      </c>
      <c r="I101" s="22" t="s">
        <v>1</v>
      </c>
      <c r="J101" s="4" t="s">
        <v>157</v>
      </c>
      <c r="O101" s="22" t="s">
        <v>1</v>
      </c>
      <c r="P101" s="4" t="s">
        <v>68</v>
      </c>
    </row>
    <row r="102" spans="3:16" ht="12.75">
      <c r="C102" s="22" t="s">
        <v>2</v>
      </c>
      <c r="D102" s="4" t="s">
        <v>167</v>
      </c>
      <c r="I102" s="22" t="s">
        <v>2</v>
      </c>
      <c r="J102" s="4" t="s">
        <v>31</v>
      </c>
      <c r="O102" s="22" t="s">
        <v>2</v>
      </c>
      <c r="P102" s="4" t="s">
        <v>27</v>
      </c>
    </row>
    <row r="103" spans="3:16" ht="12.75">
      <c r="C103" s="22" t="s">
        <v>3</v>
      </c>
      <c r="D103" s="4" t="s">
        <v>22</v>
      </c>
      <c r="I103" s="22" t="s">
        <v>3</v>
      </c>
      <c r="J103" s="4" t="s">
        <v>61</v>
      </c>
      <c r="O103" s="22" t="s">
        <v>3</v>
      </c>
      <c r="P103" s="4" t="s">
        <v>72</v>
      </c>
    </row>
    <row r="104" spans="3:16" ht="12.75">
      <c r="C104" s="22" t="s">
        <v>4</v>
      </c>
      <c r="D104" s="4" t="s">
        <v>25</v>
      </c>
      <c r="I104" s="22" t="s">
        <v>4</v>
      </c>
      <c r="J104" s="4" t="s">
        <v>15</v>
      </c>
      <c r="O104" s="22" t="s">
        <v>4</v>
      </c>
      <c r="P104" s="4" t="s">
        <v>21</v>
      </c>
    </row>
    <row r="105" spans="1:18" ht="12.75">
      <c r="A105" s="22" t="s">
        <v>0</v>
      </c>
      <c r="D105" s="6" t="s">
        <v>5</v>
      </c>
      <c r="E105" s="22" t="s">
        <v>0</v>
      </c>
      <c r="F105" s="4" t="s">
        <v>80</v>
      </c>
      <c r="G105" s="22" t="s">
        <v>0</v>
      </c>
      <c r="J105" s="6" t="s">
        <v>6</v>
      </c>
      <c r="K105" s="22" t="s">
        <v>0</v>
      </c>
      <c r="L105" s="4" t="s">
        <v>3</v>
      </c>
      <c r="M105" s="22" t="s">
        <v>0</v>
      </c>
      <c r="N105" s="4" t="s">
        <v>4</v>
      </c>
      <c r="P105" s="6" t="s">
        <v>7</v>
      </c>
      <c r="Q105" s="22" t="s">
        <v>0</v>
      </c>
      <c r="R105" s="4" t="s">
        <v>168</v>
      </c>
    </row>
    <row r="106" spans="1:18" ht="12.75">
      <c r="A106" s="22" t="s">
        <v>1</v>
      </c>
      <c r="B106" s="4" t="s">
        <v>23</v>
      </c>
      <c r="E106" s="22" t="s">
        <v>1</v>
      </c>
      <c r="F106" s="4" t="s">
        <v>51</v>
      </c>
      <c r="G106" s="22" t="s">
        <v>1</v>
      </c>
      <c r="H106" s="4" t="s">
        <v>20</v>
      </c>
      <c r="K106" s="22" t="s">
        <v>1</v>
      </c>
      <c r="L106" s="4" t="s">
        <v>37</v>
      </c>
      <c r="M106" s="22" t="s">
        <v>1</v>
      </c>
      <c r="N106" s="4" t="s">
        <v>16</v>
      </c>
      <c r="Q106" s="22" t="s">
        <v>1</v>
      </c>
      <c r="R106" s="4" t="s">
        <v>50</v>
      </c>
    </row>
    <row r="107" spans="1:18" ht="12.75">
      <c r="A107" s="22" t="s">
        <v>2</v>
      </c>
      <c r="B107" s="4" t="s">
        <v>22</v>
      </c>
      <c r="C107" s="22" t="s">
        <v>8</v>
      </c>
      <c r="D107" s="7" t="s">
        <v>9</v>
      </c>
      <c r="E107" s="22" t="s">
        <v>2</v>
      </c>
      <c r="F107" s="5" t="s">
        <v>56</v>
      </c>
      <c r="G107" s="22" t="s">
        <v>2</v>
      </c>
      <c r="H107" s="4" t="s">
        <v>179</v>
      </c>
      <c r="I107" s="22" t="s">
        <v>10</v>
      </c>
      <c r="J107" s="7" t="s">
        <v>11</v>
      </c>
      <c r="K107" s="22" t="s">
        <v>2</v>
      </c>
      <c r="L107" s="5" t="s">
        <v>37</v>
      </c>
      <c r="M107" s="22" t="s">
        <v>2</v>
      </c>
      <c r="N107" s="4" t="s">
        <v>75</v>
      </c>
      <c r="O107" s="22" t="s">
        <v>12</v>
      </c>
      <c r="P107" s="7" t="s">
        <v>13</v>
      </c>
      <c r="Q107" s="22" t="s">
        <v>2</v>
      </c>
      <c r="R107" s="4" t="s">
        <v>48</v>
      </c>
    </row>
    <row r="108" spans="1:18" ht="13.5" thickBot="1">
      <c r="A108" s="22" t="s">
        <v>3</v>
      </c>
      <c r="B108" s="4" t="s">
        <v>182</v>
      </c>
      <c r="D108" s="6" t="s">
        <v>14</v>
      </c>
      <c r="E108" s="22" t="s">
        <v>3</v>
      </c>
      <c r="F108" s="4" t="s">
        <v>25</v>
      </c>
      <c r="G108" s="22" t="s">
        <v>3</v>
      </c>
      <c r="H108" s="4" t="s">
        <v>42</v>
      </c>
      <c r="J108" s="6" t="s">
        <v>14</v>
      </c>
      <c r="K108" s="22" t="s">
        <v>3</v>
      </c>
      <c r="L108" s="4" t="s">
        <v>76</v>
      </c>
      <c r="M108" s="22" t="s">
        <v>3</v>
      </c>
      <c r="N108" s="4" t="s">
        <v>49</v>
      </c>
      <c r="P108" s="6" t="s">
        <v>14</v>
      </c>
      <c r="Q108" s="22" t="s">
        <v>3</v>
      </c>
      <c r="R108" s="4" t="s">
        <v>29</v>
      </c>
    </row>
    <row r="109" spans="1:18" ht="13.5" thickBot="1">
      <c r="A109" s="22" t="s">
        <v>4</v>
      </c>
      <c r="B109" s="4" t="s">
        <v>33</v>
      </c>
      <c r="D109" s="8" t="s">
        <v>277</v>
      </c>
      <c r="E109" s="22" t="s">
        <v>4</v>
      </c>
      <c r="F109" s="4" t="s">
        <v>72</v>
      </c>
      <c r="G109" s="22" t="s">
        <v>4</v>
      </c>
      <c r="H109" s="4" t="s">
        <v>58</v>
      </c>
      <c r="J109" s="8" t="s">
        <v>284</v>
      </c>
      <c r="K109" s="22" t="s">
        <v>4</v>
      </c>
      <c r="L109" s="4" t="s">
        <v>47</v>
      </c>
      <c r="M109" s="22" t="s">
        <v>4</v>
      </c>
      <c r="N109" s="4" t="s">
        <v>23</v>
      </c>
      <c r="P109" s="8" t="s">
        <v>288</v>
      </c>
      <c r="Q109" s="22" t="s">
        <v>4</v>
      </c>
      <c r="R109" s="4" t="s">
        <v>26</v>
      </c>
    </row>
    <row r="111" spans="1:18" ht="12.75">
      <c r="A111" s="9" t="s">
        <v>97</v>
      </c>
      <c r="B111" s="9" t="s">
        <v>97</v>
      </c>
      <c r="C111" s="9">
        <v>18</v>
      </c>
      <c r="D111" s="9" t="s">
        <v>96</v>
      </c>
      <c r="E111" s="9" t="s">
        <v>97</v>
      </c>
      <c r="F111" s="9" t="s">
        <v>97</v>
      </c>
      <c r="G111" s="9" t="s">
        <v>97</v>
      </c>
      <c r="H111" s="9" t="s">
        <v>97</v>
      </c>
      <c r="I111" s="9">
        <v>18</v>
      </c>
      <c r="J111" s="9" t="s">
        <v>212</v>
      </c>
      <c r="K111" s="9" t="s">
        <v>97</v>
      </c>
      <c r="L111" s="9" t="s">
        <v>97</v>
      </c>
      <c r="M111" s="9" t="s">
        <v>97</v>
      </c>
      <c r="N111" s="9" t="s">
        <v>97</v>
      </c>
      <c r="O111" s="9" t="s">
        <v>97</v>
      </c>
      <c r="P111" s="9" t="s">
        <v>97</v>
      </c>
      <c r="Q111" s="9">
        <v>18</v>
      </c>
      <c r="R111" s="9" t="s">
        <v>114</v>
      </c>
    </row>
    <row r="112" spans="1:18" ht="12.75">
      <c r="A112" s="9" t="s">
        <v>97</v>
      </c>
      <c r="B112" s="9" t="s">
        <v>97</v>
      </c>
      <c r="C112" s="9">
        <v>24</v>
      </c>
      <c r="D112" s="9" t="s">
        <v>197</v>
      </c>
      <c r="E112" s="9" t="s">
        <v>97</v>
      </c>
      <c r="F112" s="9" t="s">
        <v>97</v>
      </c>
      <c r="G112" s="9" t="s">
        <v>97</v>
      </c>
      <c r="H112" s="9" t="s">
        <v>97</v>
      </c>
      <c r="I112" s="9">
        <v>18</v>
      </c>
      <c r="J112" s="9" t="s">
        <v>212</v>
      </c>
      <c r="K112" s="9" t="s">
        <v>97</v>
      </c>
      <c r="L112" s="9" t="s">
        <v>97</v>
      </c>
      <c r="M112" s="9" t="s">
        <v>97</v>
      </c>
      <c r="N112" s="9" t="s">
        <v>97</v>
      </c>
      <c r="O112" s="9" t="s">
        <v>97</v>
      </c>
      <c r="P112" s="9" t="s">
        <v>97</v>
      </c>
      <c r="Q112" s="9">
        <v>18</v>
      </c>
      <c r="R112" s="9" t="s">
        <v>114</v>
      </c>
    </row>
    <row r="113" spans="1:18" ht="12.75">
      <c r="A113" s="9" t="s">
        <v>97</v>
      </c>
      <c r="B113" s="9" t="s">
        <v>97</v>
      </c>
      <c r="C113" s="9">
        <v>18</v>
      </c>
      <c r="D113" s="9" t="s">
        <v>96</v>
      </c>
      <c r="E113" s="9" t="s">
        <v>97</v>
      </c>
      <c r="F113" s="9" t="s">
        <v>97</v>
      </c>
      <c r="G113" s="9" t="s">
        <v>97</v>
      </c>
      <c r="H113" s="9" t="s">
        <v>97</v>
      </c>
      <c r="I113" s="9">
        <v>23</v>
      </c>
      <c r="J113" s="9" t="s">
        <v>212</v>
      </c>
      <c r="K113" s="9" t="s">
        <v>97</v>
      </c>
      <c r="L113" s="9" t="s">
        <v>97</v>
      </c>
      <c r="M113" s="9" t="s">
        <v>97</v>
      </c>
      <c r="N113" s="9" t="s">
        <v>97</v>
      </c>
      <c r="O113" s="9" t="s">
        <v>97</v>
      </c>
      <c r="P113" s="9" t="s">
        <v>97</v>
      </c>
      <c r="Q113" s="9">
        <v>18</v>
      </c>
      <c r="R113" s="9" t="s">
        <v>114</v>
      </c>
    </row>
    <row r="114" spans="1:18" ht="12.75">
      <c r="A114" s="9" t="s">
        <v>97</v>
      </c>
      <c r="B114" s="9" t="s">
        <v>97</v>
      </c>
      <c r="C114" s="9">
        <v>18</v>
      </c>
      <c r="D114" s="9" t="s">
        <v>96</v>
      </c>
      <c r="E114" s="18" t="s">
        <v>97</v>
      </c>
      <c r="F114" s="9" t="s">
        <v>97</v>
      </c>
      <c r="G114" s="9" t="s">
        <v>97</v>
      </c>
      <c r="H114" s="9" t="s">
        <v>97</v>
      </c>
      <c r="I114" s="18">
        <v>18</v>
      </c>
      <c r="J114" s="9" t="s">
        <v>110</v>
      </c>
      <c r="K114" s="18" t="s">
        <v>97</v>
      </c>
      <c r="L114" s="9" t="s">
        <v>97</v>
      </c>
      <c r="M114" s="9" t="s">
        <v>97</v>
      </c>
      <c r="N114" s="9" t="s">
        <v>97</v>
      </c>
      <c r="O114" s="9" t="s">
        <v>97</v>
      </c>
      <c r="P114" s="9" t="s">
        <v>97</v>
      </c>
      <c r="Q114" s="18">
        <v>18</v>
      </c>
      <c r="R114" s="9" t="s">
        <v>114</v>
      </c>
    </row>
    <row r="118" spans="2:18" ht="12.75">
      <c r="B118" s="4" t="s">
        <v>171</v>
      </c>
      <c r="D118" s="4" t="s">
        <v>190</v>
      </c>
      <c r="F118" s="4" t="s">
        <v>141</v>
      </c>
      <c r="H118" s="4" t="s">
        <v>190</v>
      </c>
      <c r="I118" s="23"/>
      <c r="J118" s="4" t="s">
        <v>141</v>
      </c>
      <c r="L118" s="4" t="s">
        <v>171</v>
      </c>
      <c r="N118" s="4" t="s">
        <v>141</v>
      </c>
      <c r="O118" s="23"/>
      <c r="P118" s="4" t="s">
        <v>171</v>
      </c>
      <c r="R118" s="4" t="s">
        <v>190</v>
      </c>
    </row>
    <row r="119" spans="2:18" ht="12.75">
      <c r="B119" s="4" t="s">
        <v>173</v>
      </c>
      <c r="D119" s="4" t="s">
        <v>145</v>
      </c>
      <c r="E119" s="22"/>
      <c r="F119" s="4" t="s">
        <v>208</v>
      </c>
      <c r="H119" s="4" t="s">
        <v>145</v>
      </c>
      <c r="J119" s="4" t="s">
        <v>208</v>
      </c>
      <c r="K119" s="22"/>
      <c r="L119" s="4" t="s">
        <v>173</v>
      </c>
      <c r="N119" s="4" t="s">
        <v>208</v>
      </c>
      <c r="P119" s="4" t="s">
        <v>173</v>
      </c>
      <c r="R119" s="4" t="s">
        <v>145</v>
      </c>
    </row>
    <row r="120" spans="2:18" ht="12.75">
      <c r="B120" s="4" t="s">
        <v>238</v>
      </c>
      <c r="D120" s="4" t="s">
        <v>172</v>
      </c>
      <c r="E120" s="22"/>
      <c r="F120" s="4" t="s">
        <v>237</v>
      </c>
      <c r="H120" s="4" t="s">
        <v>172</v>
      </c>
      <c r="J120" s="4" t="s">
        <v>237</v>
      </c>
      <c r="K120" s="22"/>
      <c r="L120" s="4" t="s">
        <v>238</v>
      </c>
      <c r="N120" s="4" t="s">
        <v>237</v>
      </c>
      <c r="P120" s="4" t="s">
        <v>238</v>
      </c>
      <c r="R120" s="4" t="s">
        <v>172</v>
      </c>
    </row>
    <row r="121" spans="2:18" ht="12.75">
      <c r="B121" s="4" t="s">
        <v>151</v>
      </c>
      <c r="D121" s="4" t="s">
        <v>191</v>
      </c>
      <c r="E121" s="22"/>
      <c r="F121" s="4" t="s">
        <v>236</v>
      </c>
      <c r="H121" s="4" t="s">
        <v>191</v>
      </c>
      <c r="J121" s="4" t="s">
        <v>236</v>
      </c>
      <c r="K121" s="22"/>
      <c r="L121" s="4" t="s">
        <v>151</v>
      </c>
      <c r="N121" s="4" t="s">
        <v>236</v>
      </c>
      <c r="P121" s="4" t="s">
        <v>151</v>
      </c>
      <c r="R121" s="4" t="s">
        <v>191</v>
      </c>
    </row>
    <row r="122" spans="5:11" ht="12.75">
      <c r="E122" s="22"/>
      <c r="K122" s="22"/>
    </row>
    <row r="123" spans="5:11" ht="12.75">
      <c r="E123" s="22"/>
      <c r="K123" s="22"/>
    </row>
    <row r="125" spans="1:16" ht="12.75">
      <c r="A125" s="13" t="str">
        <f>$A$1&amp;"/19"</f>
        <v>3/19</v>
      </c>
      <c r="B125" s="5"/>
      <c r="C125" s="22" t="s">
        <v>0</v>
      </c>
      <c r="D125" s="4" t="s">
        <v>4</v>
      </c>
      <c r="G125" s="13" t="str">
        <f>$A$1&amp;"/20"</f>
        <v>3/20</v>
      </c>
      <c r="I125" s="22" t="s">
        <v>0</v>
      </c>
      <c r="J125" s="4" t="s">
        <v>66</v>
      </c>
      <c r="M125" s="13" t="str">
        <f>$A$1&amp;"/21"</f>
        <v>3/21</v>
      </c>
      <c r="O125" s="22" t="s">
        <v>0</v>
      </c>
      <c r="P125" s="4" t="s">
        <v>2</v>
      </c>
    </row>
    <row r="126" spans="3:16" ht="12.75">
      <c r="C126" s="22" t="s">
        <v>1</v>
      </c>
      <c r="D126" s="4" t="s">
        <v>153</v>
      </c>
      <c r="I126" s="22" t="s">
        <v>1</v>
      </c>
      <c r="J126" s="4" t="s">
        <v>17</v>
      </c>
      <c r="O126" s="22" t="s">
        <v>1</v>
      </c>
      <c r="P126" s="4" t="s">
        <v>76</v>
      </c>
    </row>
    <row r="127" spans="3:16" ht="12.75">
      <c r="C127" s="22" t="s">
        <v>2</v>
      </c>
      <c r="D127" s="4" t="s">
        <v>20</v>
      </c>
      <c r="I127" s="22" t="s">
        <v>2</v>
      </c>
      <c r="J127" s="4" t="s">
        <v>77</v>
      </c>
      <c r="O127" s="22" t="s">
        <v>2</v>
      </c>
      <c r="P127" s="4" t="s">
        <v>42</v>
      </c>
    </row>
    <row r="128" spans="3:16" ht="12.75">
      <c r="C128" s="22" t="s">
        <v>3</v>
      </c>
      <c r="D128" s="4" t="s">
        <v>73</v>
      </c>
      <c r="I128" s="22" t="s">
        <v>3</v>
      </c>
      <c r="J128" s="4" t="s">
        <v>15</v>
      </c>
      <c r="O128" s="22" t="s">
        <v>3</v>
      </c>
      <c r="P128" s="4" t="s">
        <v>71</v>
      </c>
    </row>
    <row r="129" spans="3:16" ht="12.75">
      <c r="C129" s="22" t="s">
        <v>4</v>
      </c>
      <c r="D129" s="4" t="s">
        <v>18</v>
      </c>
      <c r="I129" s="22" t="s">
        <v>4</v>
      </c>
      <c r="J129" s="4" t="s">
        <v>15</v>
      </c>
      <c r="O129" s="22" t="s">
        <v>4</v>
      </c>
      <c r="P129" s="4" t="s">
        <v>25</v>
      </c>
    </row>
    <row r="130" spans="1:18" ht="12.75">
      <c r="A130" s="22" t="s">
        <v>0</v>
      </c>
      <c r="B130" s="4" t="s">
        <v>2</v>
      </c>
      <c r="D130" s="6" t="s">
        <v>5</v>
      </c>
      <c r="E130" s="22" t="s">
        <v>0</v>
      </c>
      <c r="F130" s="4" t="s">
        <v>41</v>
      </c>
      <c r="G130" s="22" t="s">
        <v>0</v>
      </c>
      <c r="J130" s="6" t="s">
        <v>6</v>
      </c>
      <c r="K130" s="22" t="s">
        <v>0</v>
      </c>
      <c r="L130" s="4" t="s">
        <v>3</v>
      </c>
      <c r="M130" s="22" t="s">
        <v>0</v>
      </c>
      <c r="P130" s="6" t="s">
        <v>7</v>
      </c>
      <c r="Q130" s="22" t="s">
        <v>0</v>
      </c>
      <c r="R130" s="4" t="s">
        <v>41</v>
      </c>
    </row>
    <row r="131" spans="1:18" ht="12.75">
      <c r="A131" s="22" t="s">
        <v>1</v>
      </c>
      <c r="B131" s="4" t="s">
        <v>53</v>
      </c>
      <c r="E131" s="22" t="s">
        <v>1</v>
      </c>
      <c r="F131" s="4" t="s">
        <v>37</v>
      </c>
      <c r="G131" s="22" t="s">
        <v>1</v>
      </c>
      <c r="H131" s="4" t="s">
        <v>74</v>
      </c>
      <c r="K131" s="22" t="s">
        <v>1</v>
      </c>
      <c r="L131" s="4" t="s">
        <v>21</v>
      </c>
      <c r="M131" s="22" t="s">
        <v>1</v>
      </c>
      <c r="N131" s="4" t="s">
        <v>40</v>
      </c>
      <c r="Q131" s="22" t="s">
        <v>1</v>
      </c>
      <c r="R131" s="4" t="s">
        <v>24</v>
      </c>
    </row>
    <row r="132" spans="1:18" ht="12.75">
      <c r="A132" s="22" t="s">
        <v>2</v>
      </c>
      <c r="B132" s="4" t="s">
        <v>74</v>
      </c>
      <c r="C132" s="22" t="s">
        <v>8</v>
      </c>
      <c r="D132" s="7" t="s">
        <v>9</v>
      </c>
      <c r="E132" s="22" t="s">
        <v>2</v>
      </c>
      <c r="F132" s="5" t="s">
        <v>25</v>
      </c>
      <c r="G132" s="22" t="s">
        <v>2</v>
      </c>
      <c r="H132" s="4" t="s">
        <v>16</v>
      </c>
      <c r="I132" s="22" t="s">
        <v>10</v>
      </c>
      <c r="J132" s="7" t="s">
        <v>11</v>
      </c>
      <c r="K132" s="22" t="s">
        <v>2</v>
      </c>
      <c r="L132" s="5" t="s">
        <v>27</v>
      </c>
      <c r="M132" s="22" t="s">
        <v>2</v>
      </c>
      <c r="N132" s="4" t="s">
        <v>159</v>
      </c>
      <c r="O132" s="22" t="s">
        <v>12</v>
      </c>
      <c r="P132" s="7" t="s">
        <v>13</v>
      </c>
      <c r="Q132" s="22" t="s">
        <v>2</v>
      </c>
      <c r="R132" s="5" t="s">
        <v>26</v>
      </c>
    </row>
    <row r="133" spans="1:18" ht="13.5" thickBot="1">
      <c r="A133" s="22" t="s">
        <v>3</v>
      </c>
      <c r="B133" s="4" t="s">
        <v>29</v>
      </c>
      <c r="D133" s="6" t="s">
        <v>14</v>
      </c>
      <c r="E133" s="22" t="s">
        <v>3</v>
      </c>
      <c r="F133" s="4" t="s">
        <v>49</v>
      </c>
      <c r="G133" s="22" t="s">
        <v>3</v>
      </c>
      <c r="H133" s="4" t="s">
        <v>64</v>
      </c>
      <c r="J133" s="6" t="s">
        <v>14</v>
      </c>
      <c r="K133" s="22" t="s">
        <v>3</v>
      </c>
      <c r="L133" s="4" t="s">
        <v>24</v>
      </c>
      <c r="M133" s="22" t="s">
        <v>3</v>
      </c>
      <c r="N133" s="4" t="s">
        <v>29</v>
      </c>
      <c r="P133" s="6" t="s">
        <v>14</v>
      </c>
      <c r="Q133" s="22" t="s">
        <v>3</v>
      </c>
      <c r="R133" s="4" t="s">
        <v>21</v>
      </c>
    </row>
    <row r="134" spans="1:18" ht="13.5" thickBot="1">
      <c r="A134" s="22" t="s">
        <v>4</v>
      </c>
      <c r="B134" s="4" t="s">
        <v>44</v>
      </c>
      <c r="D134" s="8" t="s">
        <v>278</v>
      </c>
      <c r="E134" s="22" t="s">
        <v>4</v>
      </c>
      <c r="F134" s="4" t="s">
        <v>153</v>
      </c>
      <c r="G134" s="22" t="s">
        <v>4</v>
      </c>
      <c r="H134" s="4" t="s">
        <v>18</v>
      </c>
      <c r="J134" s="8" t="s">
        <v>249</v>
      </c>
      <c r="K134" s="22" t="s">
        <v>4</v>
      </c>
      <c r="L134" s="4" t="s">
        <v>82</v>
      </c>
      <c r="M134" s="22" t="s">
        <v>4</v>
      </c>
      <c r="N134" s="4" t="s">
        <v>182</v>
      </c>
      <c r="P134" s="8" t="s">
        <v>264</v>
      </c>
      <c r="Q134" s="22" t="s">
        <v>4</v>
      </c>
      <c r="R134" s="4" t="s">
        <v>15</v>
      </c>
    </row>
    <row r="136" spans="1:18" ht="12.75">
      <c r="A136" s="9">
        <v>18</v>
      </c>
      <c r="B136" s="9" t="s">
        <v>111</v>
      </c>
      <c r="C136" s="9" t="s">
        <v>97</v>
      </c>
      <c r="D136" s="9" t="s">
        <v>97</v>
      </c>
      <c r="E136" s="18" t="s">
        <v>97</v>
      </c>
      <c r="F136" s="9" t="s">
        <v>97</v>
      </c>
      <c r="G136" s="9" t="s">
        <v>97</v>
      </c>
      <c r="H136" s="9" t="s">
        <v>97</v>
      </c>
      <c r="I136" s="18">
        <v>18</v>
      </c>
      <c r="J136" s="9" t="s">
        <v>197</v>
      </c>
      <c r="K136" s="18" t="s">
        <v>97</v>
      </c>
      <c r="L136" s="9" t="s">
        <v>97</v>
      </c>
      <c r="M136" s="9" t="s">
        <v>97</v>
      </c>
      <c r="N136" s="9" t="s">
        <v>97</v>
      </c>
      <c r="O136" s="9">
        <v>18</v>
      </c>
      <c r="P136" s="9" t="s">
        <v>113</v>
      </c>
      <c r="Q136" s="18" t="s">
        <v>97</v>
      </c>
      <c r="R136" s="9" t="s">
        <v>97</v>
      </c>
    </row>
    <row r="137" spans="1:18" ht="12.75">
      <c r="A137" s="9">
        <v>18</v>
      </c>
      <c r="B137" s="9" t="s">
        <v>111</v>
      </c>
      <c r="C137" s="9" t="s">
        <v>97</v>
      </c>
      <c r="D137" s="9" t="s">
        <v>97</v>
      </c>
      <c r="E137" s="9" t="s">
        <v>97</v>
      </c>
      <c r="F137" s="9" t="s">
        <v>97</v>
      </c>
      <c r="G137" s="9" t="s">
        <v>97</v>
      </c>
      <c r="H137" s="9" t="s">
        <v>97</v>
      </c>
      <c r="I137" s="9">
        <v>18</v>
      </c>
      <c r="J137" s="9" t="s">
        <v>105</v>
      </c>
      <c r="K137" s="9" t="s">
        <v>97</v>
      </c>
      <c r="L137" s="9" t="s">
        <v>97</v>
      </c>
      <c r="M137" s="9" t="s">
        <v>97</v>
      </c>
      <c r="N137" s="9" t="s">
        <v>97</v>
      </c>
      <c r="O137" s="9" t="s">
        <v>97</v>
      </c>
      <c r="P137" s="9" t="s">
        <v>97</v>
      </c>
      <c r="Q137" s="9">
        <v>18</v>
      </c>
      <c r="R137" s="9" t="s">
        <v>100</v>
      </c>
    </row>
    <row r="138" spans="1:18" ht="12.75">
      <c r="A138" s="9">
        <v>18</v>
      </c>
      <c r="B138" s="9" t="s">
        <v>111</v>
      </c>
      <c r="C138" s="9" t="s">
        <v>97</v>
      </c>
      <c r="D138" s="9" t="s">
        <v>97</v>
      </c>
      <c r="E138" s="9" t="s">
        <v>97</v>
      </c>
      <c r="F138" s="9" t="s">
        <v>97</v>
      </c>
      <c r="G138" s="9" t="s">
        <v>97</v>
      </c>
      <c r="H138" s="9" t="s">
        <v>97</v>
      </c>
      <c r="I138" s="9">
        <v>18</v>
      </c>
      <c r="J138" s="9" t="s">
        <v>197</v>
      </c>
      <c r="K138" s="9" t="s">
        <v>97</v>
      </c>
      <c r="L138" s="9" t="s">
        <v>97</v>
      </c>
      <c r="M138" s="9" t="s">
        <v>97</v>
      </c>
      <c r="N138" s="9" t="s">
        <v>97</v>
      </c>
      <c r="O138" s="9">
        <v>18</v>
      </c>
      <c r="P138" s="9" t="s">
        <v>107</v>
      </c>
      <c r="Q138" s="9" t="s">
        <v>97</v>
      </c>
      <c r="R138" s="9" t="s">
        <v>97</v>
      </c>
    </row>
    <row r="139" spans="1:18" ht="12.75">
      <c r="A139" s="9">
        <v>18</v>
      </c>
      <c r="B139" s="9" t="s">
        <v>111</v>
      </c>
      <c r="C139" s="9" t="s">
        <v>97</v>
      </c>
      <c r="D139" s="9" t="s">
        <v>97</v>
      </c>
      <c r="E139" s="9" t="s">
        <v>97</v>
      </c>
      <c r="F139" s="9" t="s">
        <v>97</v>
      </c>
      <c r="G139" s="9" t="s">
        <v>97</v>
      </c>
      <c r="H139" s="9" t="s">
        <v>97</v>
      </c>
      <c r="I139" s="9">
        <v>18</v>
      </c>
      <c r="J139" s="9" t="s">
        <v>197</v>
      </c>
      <c r="K139" s="9" t="s">
        <v>97</v>
      </c>
      <c r="L139" s="9" t="s">
        <v>97</v>
      </c>
      <c r="M139" s="9" t="s">
        <v>97</v>
      </c>
      <c r="N139" s="9" t="s">
        <v>97</v>
      </c>
      <c r="O139" s="9" t="s">
        <v>97</v>
      </c>
      <c r="P139" s="9" t="s">
        <v>97</v>
      </c>
      <c r="Q139" s="9">
        <v>18</v>
      </c>
      <c r="R139" s="9" t="s">
        <v>113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A1">
      <pane ySplit="6" topLeftCell="BM73" activePane="bottomLeft" state="frozen"/>
      <selection pane="topLeft" activeCell="A1" sqref="A1"/>
      <selection pane="bottomLeft" activeCell="H135" sqref="H135"/>
    </sheetView>
  </sheetViews>
  <sheetFormatPr defaultColWidth="9.140625" defaultRowHeight="12.75"/>
  <cols>
    <col min="1" max="1" width="2.421875" style="23" customWidth="1"/>
    <col min="2" max="2" width="8.28125" style="4" customWidth="1"/>
    <col min="3" max="3" width="2.421875" style="22" customWidth="1"/>
    <col min="4" max="4" width="9.28125" style="4" customWidth="1"/>
    <col min="5" max="5" width="2.421875" style="23" customWidth="1"/>
    <col min="6" max="6" width="8.421875" style="4" customWidth="1"/>
    <col min="7" max="7" width="2.421875" style="23" customWidth="1"/>
    <col min="8" max="8" width="8.28125" style="4" customWidth="1"/>
    <col min="9" max="9" width="2.421875" style="22" customWidth="1"/>
    <col min="10" max="10" width="9.28125" style="4" customWidth="1"/>
    <col min="11" max="11" width="2.421875" style="23" customWidth="1"/>
    <col min="12" max="12" width="8.57421875" style="4" customWidth="1"/>
    <col min="13" max="13" width="2.421875" style="23" customWidth="1"/>
    <col min="14" max="14" width="9.28125" style="4" customWidth="1"/>
    <col min="15" max="15" width="2.421875" style="22" customWidth="1"/>
    <col min="16" max="16" width="9.28125" style="4" customWidth="1"/>
    <col min="17" max="17" width="2.421875" style="23" customWidth="1"/>
    <col min="18" max="18" width="9.421875" style="4" customWidth="1"/>
    <col min="19" max="16384" width="9.140625" style="23" customWidth="1"/>
  </cols>
  <sheetData>
    <row r="1" spans="1:18" ht="18.75" customHeight="1">
      <c r="A1" s="22">
        <v>4</v>
      </c>
      <c r="B1" s="38" t="s">
        <v>215</v>
      </c>
      <c r="C1" s="36"/>
      <c r="D1" s="36"/>
      <c r="E1" s="36"/>
      <c r="F1" s="36"/>
      <c r="G1" s="36"/>
      <c r="H1" s="36"/>
      <c r="I1" s="24"/>
      <c r="K1" s="37" t="s">
        <v>334</v>
      </c>
      <c r="L1" s="37"/>
      <c r="M1" s="37"/>
      <c r="N1" s="37"/>
      <c r="O1" s="37"/>
      <c r="P1" s="37"/>
      <c r="Q1" s="37"/>
      <c r="R1" s="37"/>
    </row>
    <row r="3" spans="2:18" ht="12.75">
      <c r="B3" s="4" t="s">
        <v>145</v>
      </c>
      <c r="D3" s="4" t="s">
        <v>237</v>
      </c>
      <c r="F3" s="4" t="s">
        <v>171</v>
      </c>
      <c r="H3" s="4" t="s">
        <v>237</v>
      </c>
      <c r="I3" s="23"/>
      <c r="J3" s="4" t="s">
        <v>171</v>
      </c>
      <c r="L3" s="4" t="s">
        <v>145</v>
      </c>
      <c r="N3" s="4" t="s">
        <v>171</v>
      </c>
      <c r="O3" s="23"/>
      <c r="P3" s="4" t="s">
        <v>145</v>
      </c>
      <c r="R3" s="4" t="s">
        <v>237</v>
      </c>
    </row>
    <row r="4" spans="2:18" ht="12.75">
      <c r="B4" s="4" t="s">
        <v>190</v>
      </c>
      <c r="D4" s="4" t="s">
        <v>141</v>
      </c>
      <c r="E4" s="22"/>
      <c r="F4" s="4" t="s">
        <v>208</v>
      </c>
      <c r="H4" s="4" t="s">
        <v>141</v>
      </c>
      <c r="J4" s="4" t="s">
        <v>208</v>
      </c>
      <c r="K4" s="22"/>
      <c r="L4" s="4" t="s">
        <v>190</v>
      </c>
      <c r="N4" s="4" t="s">
        <v>208</v>
      </c>
      <c r="P4" s="4" t="s">
        <v>190</v>
      </c>
      <c r="R4" s="4" t="s">
        <v>141</v>
      </c>
    </row>
    <row r="5" spans="2:18" ht="12.75">
      <c r="B5" s="4" t="s">
        <v>151</v>
      </c>
      <c r="D5" s="4" t="s">
        <v>191</v>
      </c>
      <c r="E5" s="22"/>
      <c r="F5" s="4" t="s">
        <v>173</v>
      </c>
      <c r="H5" s="4" t="s">
        <v>191</v>
      </c>
      <c r="J5" s="4" t="s">
        <v>173</v>
      </c>
      <c r="K5" s="22"/>
      <c r="L5" s="4" t="s">
        <v>151</v>
      </c>
      <c r="N5" s="4" t="s">
        <v>173</v>
      </c>
      <c r="P5" s="4" t="s">
        <v>151</v>
      </c>
      <c r="R5" s="4" t="s">
        <v>191</v>
      </c>
    </row>
    <row r="6" spans="2:18" ht="12.75">
      <c r="B6" s="4" t="s">
        <v>172</v>
      </c>
      <c r="D6" s="4" t="s">
        <v>238</v>
      </c>
      <c r="E6" s="22"/>
      <c r="F6" s="4" t="s">
        <v>317</v>
      </c>
      <c r="H6" s="4" t="s">
        <v>238</v>
      </c>
      <c r="J6" s="4" t="s">
        <v>317</v>
      </c>
      <c r="K6" s="22"/>
      <c r="L6" s="4" t="s">
        <v>172</v>
      </c>
      <c r="N6" s="4" t="s">
        <v>317</v>
      </c>
      <c r="P6" s="4" t="s">
        <v>172</v>
      </c>
      <c r="R6" s="4" t="s">
        <v>238</v>
      </c>
    </row>
    <row r="7" spans="5:11" ht="12.75">
      <c r="E7" s="22"/>
      <c r="K7" s="22"/>
    </row>
    <row r="8" spans="5:11" ht="12.75">
      <c r="E8" s="22"/>
      <c r="K8" s="22"/>
    </row>
    <row r="10" spans="1:16" ht="12.75">
      <c r="A10" s="13" t="str">
        <f>$A$1&amp;"/1"</f>
        <v>4/1</v>
      </c>
      <c r="B10" s="5"/>
      <c r="C10" s="22" t="s">
        <v>0</v>
      </c>
      <c r="D10" s="4" t="s">
        <v>66</v>
      </c>
      <c r="G10" s="13" t="str">
        <f>$A$1&amp;"/2"</f>
        <v>4/2</v>
      </c>
      <c r="I10" s="22" t="s">
        <v>0</v>
      </c>
      <c r="J10" s="4" t="s">
        <v>41</v>
      </c>
      <c r="M10" s="13" t="str">
        <f>$A$1&amp;"/3"</f>
        <v>4/3</v>
      </c>
      <c r="O10" s="22" t="s">
        <v>0</v>
      </c>
      <c r="P10" s="4" t="s">
        <v>81</v>
      </c>
    </row>
    <row r="11" spans="3:16" ht="12.75">
      <c r="C11" s="22" t="s">
        <v>1</v>
      </c>
      <c r="D11" s="4" t="s">
        <v>294</v>
      </c>
      <c r="I11" s="22" t="s">
        <v>1</v>
      </c>
      <c r="J11" s="4" t="s">
        <v>18</v>
      </c>
      <c r="O11" s="22" t="s">
        <v>1</v>
      </c>
      <c r="P11" s="4" t="s">
        <v>27</v>
      </c>
    </row>
    <row r="12" spans="3:16" ht="12.75">
      <c r="C12" s="22" t="s">
        <v>2</v>
      </c>
      <c r="D12" s="4" t="s">
        <v>22</v>
      </c>
      <c r="I12" s="22" t="s">
        <v>2</v>
      </c>
      <c r="J12" s="4" t="s">
        <v>17</v>
      </c>
      <c r="O12" s="22" t="s">
        <v>2</v>
      </c>
      <c r="P12" s="4" t="s">
        <v>15</v>
      </c>
    </row>
    <row r="13" spans="3:16" ht="12.75">
      <c r="C13" s="22" t="s">
        <v>3</v>
      </c>
      <c r="D13" s="4" t="s">
        <v>16</v>
      </c>
      <c r="I13" s="22" t="s">
        <v>3</v>
      </c>
      <c r="O13" s="22" t="s">
        <v>3</v>
      </c>
      <c r="P13" s="4" t="s">
        <v>54</v>
      </c>
    </row>
    <row r="14" spans="3:16" ht="12.75">
      <c r="C14" s="22" t="s">
        <v>4</v>
      </c>
      <c r="D14" s="4" t="s">
        <v>25</v>
      </c>
      <c r="I14" s="22" t="s">
        <v>4</v>
      </c>
      <c r="J14" s="4" t="s">
        <v>299</v>
      </c>
      <c r="O14" s="22" t="s">
        <v>4</v>
      </c>
      <c r="P14" s="4" t="s">
        <v>20</v>
      </c>
    </row>
    <row r="15" spans="1:17" ht="12.75">
      <c r="A15" s="22" t="s">
        <v>0</v>
      </c>
      <c r="B15" s="4" t="s">
        <v>2</v>
      </c>
      <c r="D15" s="6" t="s">
        <v>5</v>
      </c>
      <c r="E15" s="22" t="s">
        <v>0</v>
      </c>
      <c r="F15" s="4" t="s">
        <v>3</v>
      </c>
      <c r="G15" s="22" t="s">
        <v>0</v>
      </c>
      <c r="H15" s="4" t="s">
        <v>2</v>
      </c>
      <c r="J15" s="6" t="s">
        <v>6</v>
      </c>
      <c r="K15" s="22" t="s">
        <v>0</v>
      </c>
      <c r="M15" s="22" t="s">
        <v>0</v>
      </c>
      <c r="N15" s="4" t="s">
        <v>80</v>
      </c>
      <c r="P15" s="6" t="s">
        <v>7</v>
      </c>
      <c r="Q15" s="22" t="s">
        <v>0</v>
      </c>
    </row>
    <row r="16" spans="1:18" ht="12.75">
      <c r="A16" s="22" t="s">
        <v>1</v>
      </c>
      <c r="B16" s="4" t="s">
        <v>64</v>
      </c>
      <c r="E16" s="22" t="s">
        <v>1</v>
      </c>
      <c r="F16" s="4" t="s">
        <v>17</v>
      </c>
      <c r="G16" s="22" t="s">
        <v>1</v>
      </c>
      <c r="H16" s="4" t="s">
        <v>154</v>
      </c>
      <c r="K16" s="22" t="s">
        <v>1</v>
      </c>
      <c r="L16" s="4" t="s">
        <v>23</v>
      </c>
      <c r="M16" s="22" t="s">
        <v>1</v>
      </c>
      <c r="N16" s="4" t="s">
        <v>16</v>
      </c>
      <c r="Q16" s="22" t="s">
        <v>1</v>
      </c>
      <c r="R16" s="4" t="s">
        <v>77</v>
      </c>
    </row>
    <row r="17" spans="1:18" ht="12.75">
      <c r="A17" s="22" t="s">
        <v>2</v>
      </c>
      <c r="B17" s="4" t="s">
        <v>58</v>
      </c>
      <c r="C17" s="22" t="s">
        <v>8</v>
      </c>
      <c r="D17" s="7" t="s">
        <v>9</v>
      </c>
      <c r="E17" s="22" t="s">
        <v>2</v>
      </c>
      <c r="F17" s="5" t="s">
        <v>62</v>
      </c>
      <c r="G17" s="22" t="s">
        <v>2</v>
      </c>
      <c r="H17" s="4" t="s">
        <v>29</v>
      </c>
      <c r="I17" s="22" t="s">
        <v>10</v>
      </c>
      <c r="J17" s="7" t="s">
        <v>11</v>
      </c>
      <c r="K17" s="22" t="s">
        <v>2</v>
      </c>
      <c r="L17" s="5" t="s">
        <v>300</v>
      </c>
      <c r="M17" s="22" t="s">
        <v>2</v>
      </c>
      <c r="N17" s="4" t="s">
        <v>64</v>
      </c>
      <c r="O17" s="22" t="s">
        <v>12</v>
      </c>
      <c r="P17" s="7" t="s">
        <v>13</v>
      </c>
      <c r="Q17" s="22" t="s">
        <v>2</v>
      </c>
      <c r="R17" s="5" t="s">
        <v>42</v>
      </c>
    </row>
    <row r="18" spans="1:18" ht="13.5" thickBot="1">
      <c r="A18" s="22" t="s">
        <v>3</v>
      </c>
      <c r="D18" s="6" t="s">
        <v>14</v>
      </c>
      <c r="E18" s="22" t="s">
        <v>3</v>
      </c>
      <c r="F18" s="4" t="s">
        <v>68</v>
      </c>
      <c r="G18" s="22" t="s">
        <v>3</v>
      </c>
      <c r="H18" s="4" t="s">
        <v>298</v>
      </c>
      <c r="J18" s="6" t="s">
        <v>14</v>
      </c>
      <c r="K18" s="22" t="s">
        <v>3</v>
      </c>
      <c r="L18" s="4" t="s">
        <v>25</v>
      </c>
      <c r="M18" s="22" t="s">
        <v>3</v>
      </c>
      <c r="N18" s="4" t="s">
        <v>20</v>
      </c>
      <c r="P18" s="6" t="s">
        <v>14</v>
      </c>
      <c r="Q18" s="22" t="s">
        <v>3</v>
      </c>
      <c r="R18" s="4" t="s">
        <v>16</v>
      </c>
    </row>
    <row r="19" spans="1:18" ht="13.5" thickBot="1">
      <c r="A19" s="22" t="s">
        <v>4</v>
      </c>
      <c r="B19" s="4" t="s">
        <v>182</v>
      </c>
      <c r="D19" s="8" t="s">
        <v>293</v>
      </c>
      <c r="E19" s="22" t="s">
        <v>4</v>
      </c>
      <c r="F19" s="4" t="s">
        <v>15</v>
      </c>
      <c r="G19" s="22" t="s">
        <v>4</v>
      </c>
      <c r="J19" s="8" t="s">
        <v>264</v>
      </c>
      <c r="K19" s="22" t="s">
        <v>4</v>
      </c>
      <c r="L19" s="4" t="s">
        <v>21</v>
      </c>
      <c r="M19" s="22" t="s">
        <v>4</v>
      </c>
      <c r="N19" s="4" t="s">
        <v>60</v>
      </c>
      <c r="P19" s="8" t="s">
        <v>307</v>
      </c>
      <c r="Q19" s="22" t="s">
        <v>4</v>
      </c>
      <c r="R19" s="4" t="s">
        <v>79</v>
      </c>
    </row>
    <row r="21" spans="1:18" ht="12.75">
      <c r="A21" s="9" t="s">
        <v>97</v>
      </c>
      <c r="B21" s="9" t="s">
        <v>97</v>
      </c>
      <c r="C21" s="18">
        <v>18</v>
      </c>
      <c r="D21" s="9" t="s">
        <v>101</v>
      </c>
      <c r="E21" s="9" t="s">
        <v>97</v>
      </c>
      <c r="F21" s="9" t="s">
        <v>97</v>
      </c>
      <c r="G21" s="18" t="s">
        <v>97</v>
      </c>
      <c r="H21" s="9" t="s">
        <v>97</v>
      </c>
      <c r="I21" s="9">
        <v>22</v>
      </c>
      <c r="J21" s="9" t="s">
        <v>196</v>
      </c>
      <c r="K21" s="9" t="s">
        <v>97</v>
      </c>
      <c r="L21" s="9" t="s">
        <v>97</v>
      </c>
      <c r="M21" s="9" t="s">
        <v>97</v>
      </c>
      <c r="N21" s="9" t="s">
        <v>97</v>
      </c>
      <c r="O21" s="9">
        <v>18</v>
      </c>
      <c r="P21" s="9" t="s">
        <v>110</v>
      </c>
      <c r="Q21" s="19" t="s">
        <v>97</v>
      </c>
      <c r="R21" s="9" t="s">
        <v>97</v>
      </c>
    </row>
    <row r="22" spans="1:18" ht="12.75">
      <c r="A22" s="9" t="s">
        <v>97</v>
      </c>
      <c r="B22" s="9" t="s">
        <v>97</v>
      </c>
      <c r="C22" s="9">
        <v>18</v>
      </c>
      <c r="D22" s="9" t="s">
        <v>99</v>
      </c>
      <c r="E22" s="9" t="s">
        <v>97</v>
      </c>
      <c r="F22" s="9" t="s">
        <v>97</v>
      </c>
      <c r="G22" s="9" t="s">
        <v>97</v>
      </c>
      <c r="H22" s="9" t="s">
        <v>97</v>
      </c>
      <c r="I22" s="9">
        <v>23</v>
      </c>
      <c r="J22" s="9" t="s">
        <v>175</v>
      </c>
      <c r="K22" s="9" t="s">
        <v>97</v>
      </c>
      <c r="L22" s="9" t="s">
        <v>97</v>
      </c>
      <c r="M22" s="9" t="s">
        <v>97</v>
      </c>
      <c r="N22" s="9" t="s">
        <v>97</v>
      </c>
      <c r="O22" s="9">
        <v>18</v>
      </c>
      <c r="P22" s="9" t="s">
        <v>106</v>
      </c>
      <c r="Q22" s="9" t="s">
        <v>97</v>
      </c>
      <c r="R22" s="9" t="s">
        <v>97</v>
      </c>
    </row>
    <row r="23" spans="1:18" ht="12.75">
      <c r="A23" s="9" t="s">
        <v>97</v>
      </c>
      <c r="B23" s="9" t="s">
        <v>97</v>
      </c>
      <c r="C23" s="9">
        <v>18</v>
      </c>
      <c r="D23" s="9" t="s">
        <v>99</v>
      </c>
      <c r="E23" s="9" t="s">
        <v>97</v>
      </c>
      <c r="F23" s="9" t="s">
        <v>97</v>
      </c>
      <c r="G23" s="9" t="s">
        <v>97</v>
      </c>
      <c r="H23" s="9" t="s">
        <v>97</v>
      </c>
      <c r="I23" s="9" t="s">
        <v>97</v>
      </c>
      <c r="J23" s="9" t="s">
        <v>97</v>
      </c>
      <c r="K23" s="9">
        <v>30</v>
      </c>
      <c r="L23" s="9" t="s">
        <v>195</v>
      </c>
      <c r="M23" s="9" t="s">
        <v>97</v>
      </c>
      <c r="N23" s="9" t="s">
        <v>97</v>
      </c>
      <c r="O23" s="9">
        <v>18</v>
      </c>
      <c r="P23" s="9" t="s">
        <v>106</v>
      </c>
      <c r="Q23" s="9" t="s">
        <v>97</v>
      </c>
      <c r="R23" s="9" t="s">
        <v>97</v>
      </c>
    </row>
    <row r="24" spans="1:18" ht="12.75">
      <c r="A24" s="9" t="s">
        <v>97</v>
      </c>
      <c r="B24" s="9" t="s">
        <v>97</v>
      </c>
      <c r="C24" s="9">
        <v>18</v>
      </c>
      <c r="D24" s="9" t="s">
        <v>101</v>
      </c>
      <c r="E24" s="9" t="s">
        <v>97</v>
      </c>
      <c r="F24" s="9" t="s">
        <v>97</v>
      </c>
      <c r="G24" s="9" t="s">
        <v>97</v>
      </c>
      <c r="H24" s="9" t="s">
        <v>97</v>
      </c>
      <c r="I24" s="9" t="s">
        <v>97</v>
      </c>
      <c r="J24" s="9" t="s">
        <v>97</v>
      </c>
      <c r="K24" s="9">
        <v>27</v>
      </c>
      <c r="L24" s="9" t="s">
        <v>195</v>
      </c>
      <c r="M24" s="9" t="s">
        <v>97</v>
      </c>
      <c r="N24" s="9" t="s">
        <v>97</v>
      </c>
      <c r="O24" s="9">
        <v>23</v>
      </c>
      <c r="P24" s="9" t="s">
        <v>203</v>
      </c>
      <c r="Q24" s="9" t="s">
        <v>97</v>
      </c>
      <c r="R24" s="9" t="s">
        <v>97</v>
      </c>
    </row>
    <row r="25" spans="3:16" ht="12.75">
      <c r="C25" s="22" t="s">
        <v>97</v>
      </c>
      <c r="D25" s="4" t="s">
        <v>97</v>
      </c>
      <c r="E25" s="23" t="s">
        <v>97</v>
      </c>
      <c r="I25" s="22" t="s">
        <v>97</v>
      </c>
      <c r="J25" s="4" t="s">
        <v>97</v>
      </c>
      <c r="K25" s="23" t="s">
        <v>97</v>
      </c>
      <c r="M25" s="23" t="s">
        <v>97</v>
      </c>
      <c r="O25" s="22" t="s">
        <v>97</v>
      </c>
      <c r="P25" s="4" t="s">
        <v>97</v>
      </c>
    </row>
    <row r="28" spans="1:16" ht="12.75">
      <c r="A28" s="13" t="str">
        <f>$A$1&amp;"/4"</f>
        <v>4/4</v>
      </c>
      <c r="C28" s="22" t="s">
        <v>0</v>
      </c>
      <c r="D28" s="4" t="s">
        <v>81</v>
      </c>
      <c r="G28" s="13" t="str">
        <f>$A$1&amp;"/5"</f>
        <v>4/5</v>
      </c>
      <c r="I28" s="22" t="s">
        <v>0</v>
      </c>
      <c r="J28" s="4" t="s">
        <v>3</v>
      </c>
      <c r="M28" s="13" t="str">
        <f>$A$1&amp;"/6"</f>
        <v>4/6</v>
      </c>
      <c r="O28" s="22" t="s">
        <v>0</v>
      </c>
      <c r="P28" s="4" t="s">
        <v>1</v>
      </c>
    </row>
    <row r="29" spans="3:16" ht="12.75">
      <c r="C29" s="22" t="s">
        <v>1</v>
      </c>
      <c r="D29" s="4" t="s">
        <v>27</v>
      </c>
      <c r="I29" s="22" t="s">
        <v>1</v>
      </c>
      <c r="J29" s="4" t="s">
        <v>165</v>
      </c>
      <c r="O29" s="22" t="s">
        <v>1</v>
      </c>
      <c r="P29" s="4" t="s">
        <v>61</v>
      </c>
    </row>
    <row r="30" spans="3:16" ht="12.75">
      <c r="C30" s="22" t="s">
        <v>2</v>
      </c>
      <c r="D30" s="4" t="s">
        <v>70</v>
      </c>
      <c r="I30" s="22" t="s">
        <v>2</v>
      </c>
      <c r="J30" s="4" t="s">
        <v>44</v>
      </c>
      <c r="O30" s="22" t="s">
        <v>2</v>
      </c>
      <c r="P30" s="4" t="s">
        <v>49</v>
      </c>
    </row>
    <row r="31" spans="3:16" ht="12.75">
      <c r="C31" s="22" t="s">
        <v>3</v>
      </c>
      <c r="D31" s="4" t="s">
        <v>31</v>
      </c>
      <c r="I31" s="22" t="s">
        <v>3</v>
      </c>
      <c r="J31" s="4" t="s">
        <v>23</v>
      </c>
      <c r="O31" s="22" t="s">
        <v>3</v>
      </c>
      <c r="P31" s="4" t="s">
        <v>22</v>
      </c>
    </row>
    <row r="32" spans="3:16" ht="12.75">
      <c r="C32" s="22" t="s">
        <v>4</v>
      </c>
      <c r="D32" s="4" t="s">
        <v>29</v>
      </c>
      <c r="I32" s="22" t="s">
        <v>4</v>
      </c>
      <c r="J32" s="4" t="s">
        <v>25</v>
      </c>
      <c r="O32" s="22" t="s">
        <v>4</v>
      </c>
      <c r="P32" s="4" t="s">
        <v>36</v>
      </c>
    </row>
    <row r="33" spans="1:17" ht="12.75">
      <c r="A33" s="22" t="s">
        <v>0</v>
      </c>
      <c r="D33" s="6" t="s">
        <v>5</v>
      </c>
      <c r="E33" s="22" t="s">
        <v>0</v>
      </c>
      <c r="F33" s="4" t="s">
        <v>4</v>
      </c>
      <c r="G33" s="22" t="s">
        <v>0</v>
      </c>
      <c r="H33" s="4" t="s">
        <v>66</v>
      </c>
      <c r="J33" s="6" t="s">
        <v>6</v>
      </c>
      <c r="K33" s="22" t="s">
        <v>0</v>
      </c>
      <c r="L33" s="4" t="s">
        <v>2</v>
      </c>
      <c r="M33" s="22" t="s">
        <v>0</v>
      </c>
      <c r="N33" s="4" t="s">
        <v>80</v>
      </c>
      <c r="P33" s="6" t="s">
        <v>7</v>
      </c>
      <c r="Q33" s="22" t="s">
        <v>0</v>
      </c>
    </row>
    <row r="34" spans="1:18" ht="12.75">
      <c r="A34" s="22" t="s">
        <v>1</v>
      </c>
      <c r="B34" s="4" t="s">
        <v>26</v>
      </c>
      <c r="E34" s="22" t="s">
        <v>1</v>
      </c>
      <c r="F34" s="4" t="s">
        <v>58</v>
      </c>
      <c r="G34" s="22" t="s">
        <v>1</v>
      </c>
      <c r="H34" s="4" t="s">
        <v>20</v>
      </c>
      <c r="K34" s="22" t="s">
        <v>1</v>
      </c>
      <c r="L34" s="4" t="s">
        <v>50</v>
      </c>
      <c r="M34" s="22" t="s">
        <v>1</v>
      </c>
      <c r="N34" s="4" t="s">
        <v>48</v>
      </c>
      <c r="Q34" s="22" t="s">
        <v>1</v>
      </c>
      <c r="R34" s="4" t="s">
        <v>19</v>
      </c>
    </row>
    <row r="35" spans="1:18" ht="12.75">
      <c r="A35" s="22" t="s">
        <v>2</v>
      </c>
      <c r="B35" s="4" t="s">
        <v>49</v>
      </c>
      <c r="C35" s="22" t="s">
        <v>8</v>
      </c>
      <c r="D35" s="7" t="s">
        <v>9</v>
      </c>
      <c r="E35" s="22" t="s">
        <v>2</v>
      </c>
      <c r="F35" s="5"/>
      <c r="G35" s="22" t="s">
        <v>2</v>
      </c>
      <c r="H35" s="4" t="s">
        <v>15</v>
      </c>
      <c r="I35" s="22" t="s">
        <v>10</v>
      </c>
      <c r="J35" s="7" t="s">
        <v>11</v>
      </c>
      <c r="K35" s="22" t="s">
        <v>2</v>
      </c>
      <c r="L35" s="5" t="s">
        <v>31</v>
      </c>
      <c r="M35" s="22" t="s">
        <v>2</v>
      </c>
      <c r="N35" s="4" t="s">
        <v>28</v>
      </c>
      <c r="O35" s="22" t="s">
        <v>12</v>
      </c>
      <c r="P35" s="7" t="s">
        <v>13</v>
      </c>
      <c r="Q35" s="22" t="s">
        <v>2</v>
      </c>
      <c r="R35" s="5" t="s">
        <v>27</v>
      </c>
    </row>
    <row r="36" spans="1:18" ht="13.5" thickBot="1">
      <c r="A36" s="22" t="s">
        <v>3</v>
      </c>
      <c r="B36" s="4" t="s">
        <v>32</v>
      </c>
      <c r="D36" s="6" t="s">
        <v>14</v>
      </c>
      <c r="E36" s="22" t="s">
        <v>3</v>
      </c>
      <c r="F36" s="4" t="s">
        <v>45</v>
      </c>
      <c r="G36" s="22" t="s">
        <v>3</v>
      </c>
      <c r="H36" s="4" t="s">
        <v>35</v>
      </c>
      <c r="J36" s="6" t="s">
        <v>14</v>
      </c>
      <c r="K36" s="22" t="s">
        <v>3</v>
      </c>
      <c r="L36" s="4" t="s">
        <v>48</v>
      </c>
      <c r="M36" s="22" t="s">
        <v>3</v>
      </c>
      <c r="N36" s="4" t="s">
        <v>68</v>
      </c>
      <c r="P36" s="6" t="s">
        <v>14</v>
      </c>
      <c r="Q36" s="22" t="s">
        <v>3</v>
      </c>
      <c r="R36" s="4" t="s">
        <v>64</v>
      </c>
    </row>
    <row r="37" spans="1:18" ht="13.5" thickBot="1">
      <c r="A37" s="22" t="s">
        <v>4</v>
      </c>
      <c r="B37" s="4" t="s">
        <v>43</v>
      </c>
      <c r="D37" s="8" t="s">
        <v>295</v>
      </c>
      <c r="E37" s="22" t="s">
        <v>4</v>
      </c>
      <c r="F37" s="4" t="s">
        <v>154</v>
      </c>
      <c r="G37" s="22" t="s">
        <v>4</v>
      </c>
      <c r="H37" s="4" t="s">
        <v>27</v>
      </c>
      <c r="J37" s="8" t="s">
        <v>301</v>
      </c>
      <c r="K37" s="22" t="s">
        <v>4</v>
      </c>
      <c r="L37" s="4" t="s">
        <v>280</v>
      </c>
      <c r="M37" s="22" t="s">
        <v>4</v>
      </c>
      <c r="P37" s="8" t="s">
        <v>308</v>
      </c>
      <c r="Q37" s="22" t="s">
        <v>4</v>
      </c>
      <c r="R37" s="4" t="s">
        <v>148</v>
      </c>
    </row>
    <row r="39" spans="1:18" ht="12.75">
      <c r="A39" s="9" t="s">
        <v>97</v>
      </c>
      <c r="B39" s="9" t="s">
        <v>97</v>
      </c>
      <c r="C39" s="9">
        <v>18</v>
      </c>
      <c r="D39" s="9" t="s">
        <v>291</v>
      </c>
      <c r="E39" s="9" t="s">
        <v>97</v>
      </c>
      <c r="F39" s="9" t="s">
        <v>97</v>
      </c>
      <c r="G39" s="9">
        <v>18</v>
      </c>
      <c r="H39" s="9" t="s">
        <v>111</v>
      </c>
      <c r="I39" s="9" t="s">
        <v>97</v>
      </c>
      <c r="J39" s="9" t="s">
        <v>97</v>
      </c>
      <c r="K39" s="9" t="s">
        <v>97</v>
      </c>
      <c r="L39" s="9" t="s">
        <v>97</v>
      </c>
      <c r="M39" s="9">
        <v>18</v>
      </c>
      <c r="N39" s="9" t="s">
        <v>124</v>
      </c>
      <c r="O39" s="9" t="s">
        <v>97</v>
      </c>
      <c r="P39" s="9" t="s">
        <v>97</v>
      </c>
      <c r="Q39" s="9" t="s">
        <v>97</v>
      </c>
      <c r="R39" s="9" t="s">
        <v>97</v>
      </c>
    </row>
    <row r="40" spans="1:18" ht="12.75">
      <c r="A40" s="9" t="s">
        <v>97</v>
      </c>
      <c r="B40" s="9" t="s">
        <v>97</v>
      </c>
      <c r="C40" s="9">
        <v>18</v>
      </c>
      <c r="D40" s="9" t="s">
        <v>291</v>
      </c>
      <c r="E40" s="9" t="s">
        <v>97</v>
      </c>
      <c r="F40" s="9" t="s">
        <v>97</v>
      </c>
      <c r="G40" s="9">
        <v>18</v>
      </c>
      <c r="H40" s="9" t="s">
        <v>111</v>
      </c>
      <c r="I40" s="9" t="s">
        <v>97</v>
      </c>
      <c r="J40" s="9" t="s">
        <v>97</v>
      </c>
      <c r="K40" s="9" t="s">
        <v>97</v>
      </c>
      <c r="L40" s="9" t="s">
        <v>97</v>
      </c>
      <c r="M40" s="9" t="s">
        <v>97</v>
      </c>
      <c r="N40" s="9" t="s">
        <v>97</v>
      </c>
      <c r="O40" s="9">
        <v>18</v>
      </c>
      <c r="P40" s="9" t="s">
        <v>121</v>
      </c>
      <c r="Q40" s="9" t="s">
        <v>97</v>
      </c>
      <c r="R40" s="9" t="s">
        <v>97</v>
      </c>
    </row>
    <row r="41" spans="1:18" ht="12.75">
      <c r="A41" s="9" t="s">
        <v>97</v>
      </c>
      <c r="B41" s="9" t="s">
        <v>97</v>
      </c>
      <c r="C41" s="9">
        <v>18</v>
      </c>
      <c r="D41" s="9" t="s">
        <v>291</v>
      </c>
      <c r="E41" s="18" t="s">
        <v>97</v>
      </c>
      <c r="F41" s="9" t="s">
        <v>97</v>
      </c>
      <c r="G41" s="9">
        <v>18</v>
      </c>
      <c r="H41" s="9" t="s">
        <v>100</v>
      </c>
      <c r="I41" s="19" t="s">
        <v>97</v>
      </c>
      <c r="J41" s="9" t="s">
        <v>97</v>
      </c>
      <c r="K41" s="9" t="s">
        <v>97</v>
      </c>
      <c r="L41" s="9" t="s">
        <v>97</v>
      </c>
      <c r="M41" s="18">
        <v>18</v>
      </c>
      <c r="N41" s="9" t="s">
        <v>98</v>
      </c>
      <c r="O41" s="9" t="s">
        <v>97</v>
      </c>
      <c r="P41" s="9" t="s">
        <v>97</v>
      </c>
      <c r="Q41" s="9" t="s">
        <v>97</v>
      </c>
      <c r="R41" s="9" t="s">
        <v>97</v>
      </c>
    </row>
    <row r="42" spans="1:18" ht="12.75">
      <c r="A42" s="9" t="s">
        <v>97</v>
      </c>
      <c r="B42" s="9" t="s">
        <v>97</v>
      </c>
      <c r="C42" s="9">
        <v>18</v>
      </c>
      <c r="D42" s="9" t="s">
        <v>289</v>
      </c>
      <c r="E42" s="9" t="s">
        <v>97</v>
      </c>
      <c r="F42" s="9" t="s">
        <v>97</v>
      </c>
      <c r="G42" s="9">
        <v>18</v>
      </c>
      <c r="H42" s="9" t="s">
        <v>111</v>
      </c>
      <c r="I42" s="9" t="s">
        <v>97</v>
      </c>
      <c r="J42" s="9" t="s">
        <v>97</v>
      </c>
      <c r="K42" s="9" t="s">
        <v>97</v>
      </c>
      <c r="L42" s="9" t="s">
        <v>97</v>
      </c>
      <c r="M42" s="9">
        <v>18</v>
      </c>
      <c r="N42" s="9" t="s">
        <v>186</v>
      </c>
      <c r="O42" s="9" t="s">
        <v>97</v>
      </c>
      <c r="P42" s="9" t="s">
        <v>97</v>
      </c>
      <c r="Q42" s="9" t="s">
        <v>97</v>
      </c>
      <c r="R42" s="9" t="s">
        <v>97</v>
      </c>
    </row>
    <row r="43" spans="3:15" ht="12.75">
      <c r="C43" s="22" t="s">
        <v>97</v>
      </c>
      <c r="D43" s="4" t="s">
        <v>97</v>
      </c>
      <c r="E43" s="23" t="s">
        <v>97</v>
      </c>
      <c r="G43" s="23" t="s">
        <v>97</v>
      </c>
      <c r="I43" s="22" t="s">
        <v>97</v>
      </c>
      <c r="J43" s="4" t="s">
        <v>97</v>
      </c>
      <c r="M43" s="23" t="s">
        <v>97</v>
      </c>
      <c r="O43" s="22" t="s">
        <v>97</v>
      </c>
    </row>
    <row r="46" spans="1:16" ht="12.75">
      <c r="A46" s="13" t="str">
        <f>$A$1&amp;"/7"</f>
        <v>4/7</v>
      </c>
      <c r="C46" s="22" t="s">
        <v>0</v>
      </c>
      <c r="D46" s="4" t="s">
        <v>1</v>
      </c>
      <c r="G46" s="13" t="str">
        <f>$A$1&amp;"/8"</f>
        <v>4/8</v>
      </c>
      <c r="I46" s="22" t="s">
        <v>0</v>
      </c>
      <c r="M46" s="13" t="str">
        <f>$A$1&amp;"/9"</f>
        <v>4/9</v>
      </c>
      <c r="O46" s="22" t="s">
        <v>0</v>
      </c>
      <c r="P46" s="4" t="s">
        <v>1</v>
      </c>
    </row>
    <row r="47" spans="3:16" ht="12.75">
      <c r="C47" s="22" t="s">
        <v>1</v>
      </c>
      <c r="D47" s="4" t="s">
        <v>164</v>
      </c>
      <c r="I47" s="22" t="s">
        <v>1</v>
      </c>
      <c r="J47" s="4" t="s">
        <v>27</v>
      </c>
      <c r="O47" s="22" t="s">
        <v>1</v>
      </c>
      <c r="P47" s="4" t="s">
        <v>69</v>
      </c>
    </row>
    <row r="48" spans="3:16" ht="12.75">
      <c r="C48" s="22" t="s">
        <v>2</v>
      </c>
      <c r="D48" s="4" t="s">
        <v>60</v>
      </c>
      <c r="I48" s="22" t="s">
        <v>2</v>
      </c>
      <c r="J48" s="4" t="s">
        <v>23</v>
      </c>
      <c r="O48" s="22" t="s">
        <v>2</v>
      </c>
      <c r="P48" s="4" t="s">
        <v>64</v>
      </c>
    </row>
    <row r="49" spans="3:16" ht="12.75">
      <c r="C49" s="22" t="s">
        <v>3</v>
      </c>
      <c r="D49" s="4" t="s">
        <v>17</v>
      </c>
      <c r="I49" s="22" t="s">
        <v>3</v>
      </c>
      <c r="J49" s="4" t="s">
        <v>280</v>
      </c>
      <c r="O49" s="22" t="s">
        <v>3</v>
      </c>
      <c r="P49" s="4" t="s">
        <v>49</v>
      </c>
    </row>
    <row r="50" spans="3:16" ht="12.75">
      <c r="C50" s="22" t="s">
        <v>4</v>
      </c>
      <c r="D50" s="4" t="s">
        <v>22</v>
      </c>
      <c r="I50" s="22" t="s">
        <v>4</v>
      </c>
      <c r="J50" s="4" t="s">
        <v>64</v>
      </c>
      <c r="O50" s="22" t="s">
        <v>4</v>
      </c>
      <c r="P50" s="4" t="s">
        <v>61</v>
      </c>
    </row>
    <row r="51" spans="1:18" ht="12.75">
      <c r="A51" s="22" t="s">
        <v>0</v>
      </c>
      <c r="B51" s="4" t="s">
        <v>39</v>
      </c>
      <c r="D51" s="6" t="s">
        <v>5</v>
      </c>
      <c r="E51" s="22" t="s">
        <v>0</v>
      </c>
      <c r="F51" s="4" t="s">
        <v>3</v>
      </c>
      <c r="G51" s="22" t="s">
        <v>0</v>
      </c>
      <c r="H51" s="4" t="s">
        <v>66</v>
      </c>
      <c r="J51" s="6" t="s">
        <v>6</v>
      </c>
      <c r="K51" s="22" t="s">
        <v>0</v>
      </c>
      <c r="L51" s="4" t="s">
        <v>2</v>
      </c>
      <c r="M51" s="22" t="s">
        <v>0</v>
      </c>
      <c r="N51" s="4" t="s">
        <v>39</v>
      </c>
      <c r="P51" s="6" t="s">
        <v>7</v>
      </c>
      <c r="Q51" s="22" t="s">
        <v>0</v>
      </c>
      <c r="R51" s="4" t="s">
        <v>3</v>
      </c>
    </row>
    <row r="52" spans="1:18" ht="12.75">
      <c r="A52" s="22" t="s">
        <v>1</v>
      </c>
      <c r="B52" s="4" t="s">
        <v>25</v>
      </c>
      <c r="E52" s="22" t="s">
        <v>1</v>
      </c>
      <c r="F52" s="4" t="s">
        <v>24</v>
      </c>
      <c r="G52" s="22" t="s">
        <v>1</v>
      </c>
      <c r="H52" s="4" t="s">
        <v>38</v>
      </c>
      <c r="K52" s="22" t="s">
        <v>1</v>
      </c>
      <c r="L52" s="4" t="s">
        <v>44</v>
      </c>
      <c r="M52" s="22" t="s">
        <v>1</v>
      </c>
      <c r="Q52" s="22" t="s">
        <v>1</v>
      </c>
      <c r="R52" s="4" t="s">
        <v>44</v>
      </c>
    </row>
    <row r="53" spans="1:18" ht="12.75">
      <c r="A53" s="22" t="s">
        <v>2</v>
      </c>
      <c r="B53" s="4" t="s">
        <v>75</v>
      </c>
      <c r="C53" s="22" t="s">
        <v>8</v>
      </c>
      <c r="D53" s="7" t="s">
        <v>9</v>
      </c>
      <c r="E53" s="22" t="s">
        <v>2</v>
      </c>
      <c r="F53" s="5" t="s">
        <v>22</v>
      </c>
      <c r="G53" s="22" t="s">
        <v>2</v>
      </c>
      <c r="H53" s="4" t="s">
        <v>20</v>
      </c>
      <c r="I53" s="22" t="s">
        <v>10</v>
      </c>
      <c r="J53" s="7" t="s">
        <v>11</v>
      </c>
      <c r="K53" s="22" t="s">
        <v>2</v>
      </c>
      <c r="L53" s="5" t="s">
        <v>67</v>
      </c>
      <c r="M53" s="22" t="s">
        <v>2</v>
      </c>
      <c r="N53" s="4" t="s">
        <v>51</v>
      </c>
      <c r="O53" s="22" t="s">
        <v>12</v>
      </c>
      <c r="P53" s="7" t="s">
        <v>13</v>
      </c>
      <c r="Q53" s="22" t="s">
        <v>2</v>
      </c>
      <c r="R53" s="5" t="s">
        <v>27</v>
      </c>
    </row>
    <row r="54" spans="1:18" ht="13.5" thickBot="1">
      <c r="A54" s="22" t="s">
        <v>3</v>
      </c>
      <c r="B54" s="4" t="s">
        <v>56</v>
      </c>
      <c r="D54" s="6" t="s">
        <v>14</v>
      </c>
      <c r="E54" s="22" t="s">
        <v>3</v>
      </c>
      <c r="F54" s="4" t="s">
        <v>296</v>
      </c>
      <c r="G54" s="22" t="s">
        <v>3</v>
      </c>
      <c r="H54" s="4" t="s">
        <v>40</v>
      </c>
      <c r="J54" s="6" t="s">
        <v>14</v>
      </c>
      <c r="K54" s="22" t="s">
        <v>3</v>
      </c>
      <c r="L54" s="4" t="s">
        <v>31</v>
      </c>
      <c r="M54" s="22" t="s">
        <v>3</v>
      </c>
      <c r="N54" s="4" t="s">
        <v>50</v>
      </c>
      <c r="P54" s="6" t="s">
        <v>14</v>
      </c>
      <c r="Q54" s="22" t="s">
        <v>3</v>
      </c>
      <c r="R54" s="4" t="s">
        <v>73</v>
      </c>
    </row>
    <row r="55" spans="1:18" ht="13.5" thickBot="1">
      <c r="A55" s="22" t="s">
        <v>4</v>
      </c>
      <c r="B55" s="4" t="s">
        <v>71</v>
      </c>
      <c r="D55" s="8" t="s">
        <v>246</v>
      </c>
      <c r="E55" s="22" t="s">
        <v>4</v>
      </c>
      <c r="F55" s="4" t="s">
        <v>29</v>
      </c>
      <c r="G55" s="22" t="s">
        <v>4</v>
      </c>
      <c r="H55" s="4" t="s">
        <v>57</v>
      </c>
      <c r="J55" s="8" t="s">
        <v>302</v>
      </c>
      <c r="K55" s="22" t="s">
        <v>4</v>
      </c>
      <c r="L55" s="4" t="s">
        <v>148</v>
      </c>
      <c r="M55" s="22" t="s">
        <v>4</v>
      </c>
      <c r="N55" s="4" t="s">
        <v>28</v>
      </c>
      <c r="P55" s="8" t="s">
        <v>309</v>
      </c>
      <c r="Q55" s="22" t="s">
        <v>4</v>
      </c>
      <c r="R55" s="4" t="s">
        <v>57</v>
      </c>
    </row>
    <row r="57" spans="1:18" ht="12.75">
      <c r="A57" s="9" t="s">
        <v>97</v>
      </c>
      <c r="B57" s="9" t="s">
        <v>97</v>
      </c>
      <c r="C57" s="9" t="s">
        <v>97</v>
      </c>
      <c r="D57" s="9" t="s">
        <v>97</v>
      </c>
      <c r="E57" s="9">
        <v>27</v>
      </c>
      <c r="F57" s="9" t="s">
        <v>203</v>
      </c>
      <c r="G57" s="9">
        <v>18</v>
      </c>
      <c r="H57" s="9" t="s">
        <v>104</v>
      </c>
      <c r="I57" s="9" t="s">
        <v>97</v>
      </c>
      <c r="J57" s="9" t="s">
        <v>97</v>
      </c>
      <c r="K57" s="9" t="s">
        <v>97</v>
      </c>
      <c r="L57" s="9" t="s">
        <v>97</v>
      </c>
      <c r="M57" s="9">
        <v>18</v>
      </c>
      <c r="N57" s="9" t="s">
        <v>290</v>
      </c>
      <c r="O57" s="9" t="s">
        <v>97</v>
      </c>
      <c r="P57" s="9" t="s">
        <v>97</v>
      </c>
      <c r="Q57" s="9" t="s">
        <v>97</v>
      </c>
      <c r="R57" s="9" t="s">
        <v>97</v>
      </c>
    </row>
    <row r="58" spans="1:18" ht="12.75">
      <c r="A58" s="9" t="s">
        <v>97</v>
      </c>
      <c r="B58" s="9" t="s">
        <v>97</v>
      </c>
      <c r="C58" s="9" t="s">
        <v>97</v>
      </c>
      <c r="D58" s="9" t="s">
        <v>97</v>
      </c>
      <c r="E58" s="9">
        <v>20</v>
      </c>
      <c r="F58" s="9" t="s">
        <v>105</v>
      </c>
      <c r="G58" s="9">
        <v>0</v>
      </c>
      <c r="H58" s="9" t="s">
        <v>108</v>
      </c>
      <c r="I58" s="9" t="s">
        <v>97</v>
      </c>
      <c r="J58" s="9" t="s">
        <v>97</v>
      </c>
      <c r="K58" s="9" t="s">
        <v>97</v>
      </c>
      <c r="L58" s="9" t="s">
        <v>97</v>
      </c>
      <c r="M58" s="9" t="s">
        <v>97</v>
      </c>
      <c r="N58" s="9" t="s">
        <v>97</v>
      </c>
      <c r="O58" s="9">
        <v>18</v>
      </c>
      <c r="P58" s="9" t="s">
        <v>104</v>
      </c>
      <c r="Q58" s="9" t="s">
        <v>97</v>
      </c>
      <c r="R58" s="9" t="s">
        <v>97</v>
      </c>
    </row>
    <row r="59" spans="1:18" ht="12.75">
      <c r="A59" s="9" t="s">
        <v>97</v>
      </c>
      <c r="B59" s="9" t="s">
        <v>97</v>
      </c>
      <c r="C59" s="9">
        <v>20</v>
      </c>
      <c r="D59" s="9" t="s">
        <v>102</v>
      </c>
      <c r="E59" s="9" t="s">
        <v>97</v>
      </c>
      <c r="F59" s="9" t="s">
        <v>97</v>
      </c>
      <c r="G59" s="9">
        <v>0</v>
      </c>
      <c r="H59" s="9" t="s">
        <v>108</v>
      </c>
      <c r="I59" s="9" t="s">
        <v>97</v>
      </c>
      <c r="J59" s="9" t="s">
        <v>97</v>
      </c>
      <c r="K59" s="9" t="s">
        <v>97</v>
      </c>
      <c r="L59" s="9" t="s">
        <v>97</v>
      </c>
      <c r="M59" s="9" t="s">
        <v>97</v>
      </c>
      <c r="N59" s="9" t="s">
        <v>97</v>
      </c>
      <c r="O59" s="9">
        <v>20</v>
      </c>
      <c r="P59" s="9" t="s">
        <v>104</v>
      </c>
      <c r="Q59" s="9" t="s">
        <v>97</v>
      </c>
      <c r="R59" s="9" t="s">
        <v>97</v>
      </c>
    </row>
    <row r="60" spans="1:18" ht="12.75">
      <c r="A60" s="9" t="s">
        <v>97</v>
      </c>
      <c r="B60" s="9" t="s">
        <v>97</v>
      </c>
      <c r="C60" s="18" t="s">
        <v>97</v>
      </c>
      <c r="D60" s="9" t="s">
        <v>97</v>
      </c>
      <c r="E60" s="9">
        <v>27</v>
      </c>
      <c r="F60" s="9" t="s">
        <v>105</v>
      </c>
      <c r="G60" s="9">
        <v>18</v>
      </c>
      <c r="H60" s="9" t="s">
        <v>104</v>
      </c>
      <c r="I60" s="18" t="s">
        <v>97</v>
      </c>
      <c r="J60" s="9" t="s">
        <v>97</v>
      </c>
      <c r="K60" s="9" t="s">
        <v>97</v>
      </c>
      <c r="L60" s="9" t="s">
        <v>97</v>
      </c>
      <c r="M60" s="9">
        <v>18</v>
      </c>
      <c r="N60" s="9" t="s">
        <v>115</v>
      </c>
      <c r="O60" s="9" t="s">
        <v>97</v>
      </c>
      <c r="P60" s="9" t="s">
        <v>97</v>
      </c>
      <c r="Q60" s="18" t="s">
        <v>97</v>
      </c>
      <c r="R60" s="9" t="s">
        <v>97</v>
      </c>
    </row>
    <row r="61" spans="3:17" ht="12.75">
      <c r="C61" s="22" t="s">
        <v>97</v>
      </c>
      <c r="D61" s="4" t="s">
        <v>97</v>
      </c>
      <c r="G61" s="23" t="s">
        <v>97</v>
      </c>
      <c r="O61" s="22" t="s">
        <v>97</v>
      </c>
      <c r="P61" s="4" t="s">
        <v>97</v>
      </c>
      <c r="Q61" s="23" t="s">
        <v>97</v>
      </c>
    </row>
    <row r="62" spans="3:17" ht="12.75">
      <c r="C62" s="22" t="s">
        <v>97</v>
      </c>
      <c r="D62" s="4" t="s">
        <v>97</v>
      </c>
      <c r="G62" s="23" t="s">
        <v>97</v>
      </c>
      <c r="O62" s="22" t="s">
        <v>97</v>
      </c>
      <c r="P62" s="4" t="s">
        <v>97</v>
      </c>
      <c r="Q62" s="23" t="s">
        <v>97</v>
      </c>
    </row>
    <row r="63" spans="3:17" ht="12.75">
      <c r="C63" s="22" t="s">
        <v>97</v>
      </c>
      <c r="D63" s="4" t="s">
        <v>97</v>
      </c>
      <c r="G63" s="23" t="s">
        <v>97</v>
      </c>
      <c r="O63" s="22" t="s">
        <v>97</v>
      </c>
      <c r="P63" s="4" t="s">
        <v>97</v>
      </c>
      <c r="Q63" s="23" t="s">
        <v>97</v>
      </c>
    </row>
    <row r="64" spans="2:18" ht="12.75">
      <c r="B64" s="4" t="s">
        <v>145</v>
      </c>
      <c r="D64" s="4" t="s">
        <v>237</v>
      </c>
      <c r="F64" s="4" t="s">
        <v>171</v>
      </c>
      <c r="H64" s="4" t="s">
        <v>237</v>
      </c>
      <c r="I64" s="23"/>
      <c r="J64" s="4" t="s">
        <v>171</v>
      </c>
      <c r="L64" s="4" t="s">
        <v>145</v>
      </c>
      <c r="N64" s="4" t="s">
        <v>171</v>
      </c>
      <c r="O64" s="23"/>
      <c r="P64" s="4" t="s">
        <v>145</v>
      </c>
      <c r="R64" s="4" t="s">
        <v>237</v>
      </c>
    </row>
    <row r="65" spans="2:18" ht="12.75">
      <c r="B65" s="4" t="s">
        <v>190</v>
      </c>
      <c r="D65" s="4" t="s">
        <v>141</v>
      </c>
      <c r="E65" s="22"/>
      <c r="F65" s="4" t="s">
        <v>208</v>
      </c>
      <c r="H65" s="4" t="s">
        <v>141</v>
      </c>
      <c r="J65" s="4" t="s">
        <v>208</v>
      </c>
      <c r="K65" s="22"/>
      <c r="L65" s="4" t="s">
        <v>190</v>
      </c>
      <c r="N65" s="4" t="s">
        <v>208</v>
      </c>
      <c r="P65" s="4" t="s">
        <v>190</v>
      </c>
      <c r="R65" s="4" t="s">
        <v>141</v>
      </c>
    </row>
    <row r="66" spans="2:18" ht="12.75">
      <c r="B66" s="4" t="s">
        <v>151</v>
      </c>
      <c r="D66" s="4" t="s">
        <v>191</v>
      </c>
      <c r="E66" s="22"/>
      <c r="F66" s="4" t="s">
        <v>173</v>
      </c>
      <c r="H66" s="4" t="s">
        <v>191</v>
      </c>
      <c r="J66" s="4" t="s">
        <v>173</v>
      </c>
      <c r="K66" s="22"/>
      <c r="L66" s="4" t="s">
        <v>151</v>
      </c>
      <c r="N66" s="4" t="s">
        <v>173</v>
      </c>
      <c r="P66" s="4" t="s">
        <v>151</v>
      </c>
      <c r="R66" s="4" t="s">
        <v>191</v>
      </c>
    </row>
    <row r="67" spans="2:18" ht="12.75">
      <c r="B67" s="4" t="s">
        <v>172</v>
      </c>
      <c r="D67" s="4" t="s">
        <v>238</v>
      </c>
      <c r="E67" s="22"/>
      <c r="F67" s="4" t="s">
        <v>317</v>
      </c>
      <c r="H67" s="4" t="s">
        <v>238</v>
      </c>
      <c r="J67" s="4" t="s">
        <v>317</v>
      </c>
      <c r="K67" s="22"/>
      <c r="L67" s="4" t="s">
        <v>172</v>
      </c>
      <c r="N67" s="4" t="s">
        <v>317</v>
      </c>
      <c r="P67" s="4" t="s">
        <v>172</v>
      </c>
      <c r="R67" s="4" t="s">
        <v>238</v>
      </c>
    </row>
    <row r="68" spans="5:11" ht="12.75">
      <c r="E68" s="22"/>
      <c r="K68" s="22"/>
    </row>
    <row r="69" spans="5:11" ht="12.75">
      <c r="E69" s="22"/>
      <c r="K69" s="22"/>
    </row>
    <row r="71" spans="1:16" ht="12.75">
      <c r="A71" s="13" t="str">
        <f>$A$1&amp;"/10"</f>
        <v>4/10</v>
      </c>
      <c r="C71" s="22" t="s">
        <v>0</v>
      </c>
      <c r="G71" s="13" t="str">
        <f>$A$1&amp;"/11"</f>
        <v>4/11</v>
      </c>
      <c r="I71" s="22" t="s">
        <v>0</v>
      </c>
      <c r="M71" s="13" t="str">
        <f>$A$1&amp;"/12"</f>
        <v>4/12</v>
      </c>
      <c r="O71" s="22" t="s">
        <v>0</v>
      </c>
      <c r="P71" s="4" t="s">
        <v>80</v>
      </c>
    </row>
    <row r="72" spans="3:16" ht="12.75">
      <c r="C72" s="22" t="s">
        <v>1</v>
      </c>
      <c r="D72" s="4" t="s">
        <v>20</v>
      </c>
      <c r="I72" s="22" t="s">
        <v>1</v>
      </c>
      <c r="J72" s="4" t="s">
        <v>55</v>
      </c>
      <c r="O72" s="22" t="s">
        <v>1</v>
      </c>
      <c r="P72" s="4" t="s">
        <v>23</v>
      </c>
    </row>
    <row r="73" spans="3:16" ht="12.75">
      <c r="C73" s="22" t="s">
        <v>2</v>
      </c>
      <c r="D73" s="4" t="s">
        <v>260</v>
      </c>
      <c r="I73" s="22" t="s">
        <v>2</v>
      </c>
      <c r="J73" s="4" t="s">
        <v>15</v>
      </c>
      <c r="O73" s="22" t="s">
        <v>2</v>
      </c>
      <c r="P73" s="4" t="s">
        <v>31</v>
      </c>
    </row>
    <row r="74" spans="3:16" ht="12.75">
      <c r="C74" s="22" t="s">
        <v>3</v>
      </c>
      <c r="D74" s="4" t="s">
        <v>45</v>
      </c>
      <c r="I74" s="22" t="s">
        <v>3</v>
      </c>
      <c r="J74" s="4" t="s">
        <v>50</v>
      </c>
      <c r="O74" s="22" t="s">
        <v>3</v>
      </c>
      <c r="P74" s="4" t="s">
        <v>160</v>
      </c>
    </row>
    <row r="75" spans="3:16" ht="12.75">
      <c r="C75" s="22" t="s">
        <v>4</v>
      </c>
      <c r="D75" s="4" t="s">
        <v>42</v>
      </c>
      <c r="I75" s="22" t="s">
        <v>4</v>
      </c>
      <c r="J75" s="4" t="s">
        <v>154</v>
      </c>
      <c r="O75" s="22" t="s">
        <v>4</v>
      </c>
      <c r="P75" s="4" t="s">
        <v>17</v>
      </c>
    </row>
    <row r="76" spans="1:17" ht="12.75">
      <c r="A76" s="22" t="s">
        <v>0</v>
      </c>
      <c r="B76" s="4" t="s">
        <v>39</v>
      </c>
      <c r="D76" s="6" t="s">
        <v>5</v>
      </c>
      <c r="E76" s="22" t="s">
        <v>0</v>
      </c>
      <c r="F76" s="4" t="s">
        <v>1</v>
      </c>
      <c r="G76" s="22" t="s">
        <v>0</v>
      </c>
      <c r="J76" s="6" t="s">
        <v>6</v>
      </c>
      <c r="K76" s="22" t="s">
        <v>0</v>
      </c>
      <c r="L76" s="4" t="s">
        <v>81</v>
      </c>
      <c r="M76" s="22" t="s">
        <v>0</v>
      </c>
      <c r="N76" s="4" t="s">
        <v>1</v>
      </c>
      <c r="P76" s="6" t="s">
        <v>7</v>
      </c>
      <c r="Q76" s="22" t="s">
        <v>0</v>
      </c>
    </row>
    <row r="77" spans="1:18" ht="12.75">
      <c r="A77" s="22" t="s">
        <v>1</v>
      </c>
      <c r="B77" s="4" t="s">
        <v>29</v>
      </c>
      <c r="E77" s="22" t="s">
        <v>1</v>
      </c>
      <c r="F77" s="4" t="s">
        <v>165</v>
      </c>
      <c r="G77" s="22" t="s">
        <v>1</v>
      </c>
      <c r="H77" s="4" t="s">
        <v>75</v>
      </c>
      <c r="K77" s="22" t="s">
        <v>1</v>
      </c>
      <c r="L77" s="4" t="s">
        <v>17</v>
      </c>
      <c r="M77" s="22" t="s">
        <v>1</v>
      </c>
      <c r="N77" s="4" t="s">
        <v>38</v>
      </c>
      <c r="Q77" s="22" t="s">
        <v>1</v>
      </c>
      <c r="R77" s="4" t="s">
        <v>20</v>
      </c>
    </row>
    <row r="78" spans="1:18" ht="12.75">
      <c r="A78" s="22" t="s">
        <v>2</v>
      </c>
      <c r="B78" s="4" t="s">
        <v>25</v>
      </c>
      <c r="C78" s="22" t="s">
        <v>8</v>
      </c>
      <c r="D78" s="7" t="s">
        <v>9</v>
      </c>
      <c r="E78" s="22" t="s">
        <v>2</v>
      </c>
      <c r="F78" s="5" t="s">
        <v>53</v>
      </c>
      <c r="G78" s="22" t="s">
        <v>2</v>
      </c>
      <c r="H78" s="4" t="s">
        <v>156</v>
      </c>
      <c r="I78" s="22" t="s">
        <v>10</v>
      </c>
      <c r="J78" s="7" t="s">
        <v>11</v>
      </c>
      <c r="K78" s="22" t="s">
        <v>2</v>
      </c>
      <c r="L78" s="5" t="s">
        <v>29</v>
      </c>
      <c r="M78" s="22" t="s">
        <v>2</v>
      </c>
      <c r="N78" s="4" t="s">
        <v>61</v>
      </c>
      <c r="O78" s="22" t="s">
        <v>12</v>
      </c>
      <c r="P78" s="7" t="s">
        <v>13</v>
      </c>
      <c r="Q78" s="22" t="s">
        <v>2</v>
      </c>
      <c r="R78" s="5" t="s">
        <v>78</v>
      </c>
    </row>
    <row r="79" spans="1:18" ht="13.5" thickBot="1">
      <c r="A79" s="22" t="s">
        <v>3</v>
      </c>
      <c r="B79" s="4" t="s">
        <v>57</v>
      </c>
      <c r="D79" s="6" t="s">
        <v>14</v>
      </c>
      <c r="E79" s="22" t="s">
        <v>3</v>
      </c>
      <c r="F79" s="4" t="s">
        <v>37</v>
      </c>
      <c r="G79" s="22" t="s">
        <v>3</v>
      </c>
      <c r="H79" s="4" t="s">
        <v>21</v>
      </c>
      <c r="J79" s="6" t="s">
        <v>14</v>
      </c>
      <c r="K79" s="22" t="s">
        <v>3</v>
      </c>
      <c r="L79" s="4" t="s">
        <v>71</v>
      </c>
      <c r="M79" s="22" t="s">
        <v>3</v>
      </c>
      <c r="N79" s="4" t="s">
        <v>50</v>
      </c>
      <c r="P79" s="6" t="s">
        <v>14</v>
      </c>
      <c r="Q79" s="22" t="s">
        <v>3</v>
      </c>
      <c r="R79" s="4" t="s">
        <v>25</v>
      </c>
    </row>
    <row r="80" spans="1:18" ht="13.5" thickBot="1">
      <c r="A80" s="22" t="s">
        <v>4</v>
      </c>
      <c r="B80" s="4" t="s">
        <v>164</v>
      </c>
      <c r="D80" s="8" t="s">
        <v>231</v>
      </c>
      <c r="E80" s="22" t="s">
        <v>4</v>
      </c>
      <c r="F80" s="4" t="s">
        <v>20</v>
      </c>
      <c r="G80" s="22" t="s">
        <v>4</v>
      </c>
      <c r="H80" s="4" t="s">
        <v>29</v>
      </c>
      <c r="J80" s="8" t="s">
        <v>303</v>
      </c>
      <c r="K80" s="22" t="s">
        <v>4</v>
      </c>
      <c r="L80" s="4" t="s">
        <v>43</v>
      </c>
      <c r="M80" s="22" t="s">
        <v>4</v>
      </c>
      <c r="N80" s="4" t="s">
        <v>61</v>
      </c>
      <c r="P80" s="8" t="s">
        <v>310</v>
      </c>
      <c r="Q80" s="22" t="s">
        <v>4</v>
      </c>
      <c r="R80" s="4" t="s">
        <v>193</v>
      </c>
    </row>
    <row r="82" spans="1:18" ht="12.75">
      <c r="A82" s="9">
        <v>18</v>
      </c>
      <c r="B82" s="9" t="s">
        <v>100</v>
      </c>
      <c r="C82" s="9" t="s">
        <v>97</v>
      </c>
      <c r="D82" s="9" t="s">
        <v>97</v>
      </c>
      <c r="E82" s="9" t="s">
        <v>97</v>
      </c>
      <c r="F82" s="9" t="s">
        <v>97</v>
      </c>
      <c r="G82" s="9" t="s">
        <v>97</v>
      </c>
      <c r="H82" s="9" t="s">
        <v>97</v>
      </c>
      <c r="I82" s="9" t="s">
        <v>97</v>
      </c>
      <c r="J82" s="9" t="s">
        <v>97</v>
      </c>
      <c r="K82" s="9">
        <v>18</v>
      </c>
      <c r="L82" s="9" t="s">
        <v>207</v>
      </c>
      <c r="M82" s="9" t="s">
        <v>97</v>
      </c>
      <c r="N82" s="9" t="s">
        <v>97</v>
      </c>
      <c r="O82" s="9">
        <v>24</v>
      </c>
      <c r="P82" s="9" t="s">
        <v>104</v>
      </c>
      <c r="Q82" s="9" t="s">
        <v>97</v>
      </c>
      <c r="R82" s="9" t="s">
        <v>97</v>
      </c>
    </row>
    <row r="83" spans="1:18" ht="12.75">
      <c r="A83" s="9">
        <v>18</v>
      </c>
      <c r="B83" s="9" t="s">
        <v>100</v>
      </c>
      <c r="C83" s="9" t="s">
        <v>97</v>
      </c>
      <c r="D83" s="9" t="s">
        <v>97</v>
      </c>
      <c r="E83" s="9" t="s">
        <v>97</v>
      </c>
      <c r="F83" s="9" t="s">
        <v>97</v>
      </c>
      <c r="G83" s="9" t="s">
        <v>97</v>
      </c>
      <c r="H83" s="9" t="s">
        <v>97</v>
      </c>
      <c r="I83" s="9" t="s">
        <v>97</v>
      </c>
      <c r="J83" s="9" t="s">
        <v>97</v>
      </c>
      <c r="K83" s="9">
        <v>18</v>
      </c>
      <c r="L83" s="9" t="s">
        <v>205</v>
      </c>
      <c r="M83" s="9" t="s">
        <v>97</v>
      </c>
      <c r="N83" s="9" t="s">
        <v>97</v>
      </c>
      <c r="O83" s="9" t="s">
        <v>97</v>
      </c>
      <c r="P83" s="9" t="s">
        <v>97</v>
      </c>
      <c r="Q83" s="9">
        <v>33</v>
      </c>
      <c r="R83" s="9" t="s">
        <v>124</v>
      </c>
    </row>
    <row r="84" spans="1:18" ht="12.75">
      <c r="A84" s="9">
        <v>18</v>
      </c>
      <c r="B84" s="9" t="s">
        <v>100</v>
      </c>
      <c r="C84" s="9" t="s">
        <v>97</v>
      </c>
      <c r="D84" s="9" t="s">
        <v>97</v>
      </c>
      <c r="E84" s="9" t="s">
        <v>97</v>
      </c>
      <c r="F84" s="9" t="s">
        <v>97</v>
      </c>
      <c r="G84" s="9" t="s">
        <v>97</v>
      </c>
      <c r="H84" s="9" t="s">
        <v>97</v>
      </c>
      <c r="I84" s="9" t="s">
        <v>97</v>
      </c>
      <c r="J84" s="9" t="s">
        <v>97</v>
      </c>
      <c r="K84" s="9">
        <v>18</v>
      </c>
      <c r="L84" s="9" t="s">
        <v>205</v>
      </c>
      <c r="M84" s="9">
        <v>23</v>
      </c>
      <c r="N84" s="9" t="s">
        <v>110</v>
      </c>
      <c r="O84" s="9" t="s">
        <v>97</v>
      </c>
      <c r="P84" s="9" t="s">
        <v>97</v>
      </c>
      <c r="Q84" s="9" t="s">
        <v>97</v>
      </c>
      <c r="R84" s="9" t="s">
        <v>97</v>
      </c>
    </row>
    <row r="85" spans="1:18" ht="12.75">
      <c r="A85" s="9">
        <v>18</v>
      </c>
      <c r="B85" s="9" t="s">
        <v>100</v>
      </c>
      <c r="C85" s="9" t="s">
        <v>97</v>
      </c>
      <c r="D85" s="9" t="s">
        <v>97</v>
      </c>
      <c r="E85" s="9" t="s">
        <v>97</v>
      </c>
      <c r="F85" s="9" t="s">
        <v>97</v>
      </c>
      <c r="G85" s="9" t="s">
        <v>97</v>
      </c>
      <c r="H85" s="9" t="s">
        <v>97</v>
      </c>
      <c r="I85" s="9" t="s">
        <v>97</v>
      </c>
      <c r="J85" s="9" t="s">
        <v>97</v>
      </c>
      <c r="K85" s="9">
        <v>27</v>
      </c>
      <c r="L85" s="9" t="s">
        <v>205</v>
      </c>
      <c r="M85" s="9" t="s">
        <v>97</v>
      </c>
      <c r="N85" s="9" t="s">
        <v>97</v>
      </c>
      <c r="O85" s="9" t="s">
        <v>97</v>
      </c>
      <c r="P85" s="9" t="s">
        <v>97</v>
      </c>
      <c r="Q85" s="9">
        <v>33</v>
      </c>
      <c r="R85" s="9" t="s">
        <v>124</v>
      </c>
    </row>
    <row r="86" ht="12.75">
      <c r="A86" s="23" t="s">
        <v>97</v>
      </c>
    </row>
    <row r="89" spans="1:16" ht="12.75">
      <c r="A89" s="13" t="str">
        <f>$A$1&amp;"/13"</f>
        <v>4/13</v>
      </c>
      <c r="C89" s="22" t="s">
        <v>0</v>
      </c>
      <c r="D89" s="4" t="s">
        <v>168</v>
      </c>
      <c r="G89" s="13" t="str">
        <f>$A$1&amp;"/14"</f>
        <v>4/14</v>
      </c>
      <c r="I89" s="22" t="s">
        <v>0</v>
      </c>
      <c r="M89" s="13" t="str">
        <f>$A$1&amp;"/15"</f>
        <v>4/15</v>
      </c>
      <c r="O89" s="22" t="s">
        <v>0</v>
      </c>
      <c r="P89" s="4" t="s">
        <v>39</v>
      </c>
    </row>
    <row r="90" spans="3:16" ht="12.75">
      <c r="C90" s="22" t="s">
        <v>1</v>
      </c>
      <c r="D90" s="4" t="s">
        <v>32</v>
      </c>
      <c r="I90" s="22" t="s">
        <v>1</v>
      </c>
      <c r="J90" s="4" t="s">
        <v>47</v>
      </c>
      <c r="O90" s="22" t="s">
        <v>1</v>
      </c>
      <c r="P90" s="4" t="s">
        <v>26</v>
      </c>
    </row>
    <row r="91" spans="3:16" ht="12.75">
      <c r="C91" s="22" t="s">
        <v>2</v>
      </c>
      <c r="D91" s="4" t="s">
        <v>20</v>
      </c>
      <c r="I91" s="22" t="s">
        <v>2</v>
      </c>
      <c r="J91" s="4" t="s">
        <v>56</v>
      </c>
      <c r="O91" s="22" t="s">
        <v>2</v>
      </c>
      <c r="P91" s="4" t="s">
        <v>20</v>
      </c>
    </row>
    <row r="92" spans="3:16" ht="12.75">
      <c r="C92" s="22" t="s">
        <v>3</v>
      </c>
      <c r="I92" s="22" t="s">
        <v>3</v>
      </c>
      <c r="J92" s="4" t="s">
        <v>74</v>
      </c>
      <c r="O92" s="22" t="s">
        <v>3</v>
      </c>
      <c r="P92" s="4" t="s">
        <v>260</v>
      </c>
    </row>
    <row r="93" spans="3:16" ht="12.75">
      <c r="C93" s="22" t="s">
        <v>4</v>
      </c>
      <c r="D93" s="4" t="s">
        <v>159</v>
      </c>
      <c r="I93" s="22" t="s">
        <v>4</v>
      </c>
      <c r="J93" s="4" t="s">
        <v>76</v>
      </c>
      <c r="O93" s="22" t="s">
        <v>4</v>
      </c>
      <c r="P93" s="4" t="s">
        <v>25</v>
      </c>
    </row>
    <row r="94" spans="1:18" ht="12.75">
      <c r="A94" s="22" t="s">
        <v>0</v>
      </c>
      <c r="B94" s="4" t="s">
        <v>4</v>
      </c>
      <c r="D94" s="6" t="s">
        <v>5</v>
      </c>
      <c r="E94" s="22" t="s">
        <v>0</v>
      </c>
      <c r="G94" s="22" t="s">
        <v>0</v>
      </c>
      <c r="H94" s="4" t="s">
        <v>2</v>
      </c>
      <c r="J94" s="6" t="s">
        <v>6</v>
      </c>
      <c r="K94" s="22" t="s">
        <v>0</v>
      </c>
      <c r="L94" s="4" t="s">
        <v>66</v>
      </c>
      <c r="M94" s="22" t="s">
        <v>0</v>
      </c>
      <c r="P94" s="6" t="s">
        <v>7</v>
      </c>
      <c r="Q94" s="22" t="s">
        <v>0</v>
      </c>
      <c r="R94" s="4" t="s">
        <v>41</v>
      </c>
    </row>
    <row r="95" spans="1:18" ht="12.75">
      <c r="A95" s="22" t="s">
        <v>1</v>
      </c>
      <c r="B95" s="4" t="s">
        <v>54</v>
      </c>
      <c r="E95" s="22" t="s">
        <v>1</v>
      </c>
      <c r="F95" s="4" t="s">
        <v>20</v>
      </c>
      <c r="G95" s="22" t="s">
        <v>1</v>
      </c>
      <c r="H95" s="4" t="s">
        <v>15</v>
      </c>
      <c r="K95" s="22" t="s">
        <v>1</v>
      </c>
      <c r="L95" s="4" t="s">
        <v>58</v>
      </c>
      <c r="M95" s="22" t="s">
        <v>1</v>
      </c>
      <c r="N95" s="4" t="s">
        <v>30</v>
      </c>
      <c r="Q95" s="22" t="s">
        <v>1</v>
      </c>
      <c r="R95" s="4" t="s">
        <v>25</v>
      </c>
    </row>
    <row r="96" spans="1:18" ht="12.75">
      <c r="A96" s="22" t="s">
        <v>2</v>
      </c>
      <c r="B96" s="4" t="s">
        <v>18</v>
      </c>
      <c r="C96" s="22" t="s">
        <v>8</v>
      </c>
      <c r="D96" s="7" t="s">
        <v>9</v>
      </c>
      <c r="E96" s="22" t="s">
        <v>2</v>
      </c>
      <c r="F96" s="5" t="s">
        <v>260</v>
      </c>
      <c r="G96" s="22" t="s">
        <v>2</v>
      </c>
      <c r="H96" s="4" t="s">
        <v>155</v>
      </c>
      <c r="I96" s="22" t="s">
        <v>10</v>
      </c>
      <c r="J96" s="7" t="s">
        <v>11</v>
      </c>
      <c r="K96" s="22" t="s">
        <v>2</v>
      </c>
      <c r="L96" s="5" t="s">
        <v>22</v>
      </c>
      <c r="M96" s="22" t="s">
        <v>2</v>
      </c>
      <c r="N96" s="4" t="s">
        <v>32</v>
      </c>
      <c r="O96" s="22" t="s">
        <v>12</v>
      </c>
      <c r="P96" s="7" t="s">
        <v>13</v>
      </c>
      <c r="Q96" s="22" t="s">
        <v>2</v>
      </c>
      <c r="R96" s="5" t="s">
        <v>54</v>
      </c>
    </row>
    <row r="97" spans="1:18" ht="13.5" thickBot="1">
      <c r="A97" s="22" t="s">
        <v>3</v>
      </c>
      <c r="B97" s="4" t="s">
        <v>45</v>
      </c>
      <c r="D97" s="6" t="s">
        <v>14</v>
      </c>
      <c r="E97" s="22" t="s">
        <v>3</v>
      </c>
      <c r="F97" s="4" t="s">
        <v>71</v>
      </c>
      <c r="G97" s="22" t="s">
        <v>3</v>
      </c>
      <c r="H97" s="4" t="s">
        <v>48</v>
      </c>
      <c r="J97" s="6" t="s">
        <v>14</v>
      </c>
      <c r="K97" s="22" t="s">
        <v>3</v>
      </c>
      <c r="L97" s="4" t="s">
        <v>20</v>
      </c>
      <c r="M97" s="22" t="s">
        <v>3</v>
      </c>
      <c r="N97" s="4" t="s">
        <v>29</v>
      </c>
      <c r="P97" s="6" t="s">
        <v>14</v>
      </c>
      <c r="Q97" s="22" t="s">
        <v>3</v>
      </c>
      <c r="R97" s="4" t="s">
        <v>21</v>
      </c>
    </row>
    <row r="98" spans="1:18" ht="13.5" thickBot="1">
      <c r="A98" s="22" t="s">
        <v>4</v>
      </c>
      <c r="B98" s="4" t="s">
        <v>17</v>
      </c>
      <c r="D98" s="8" t="s">
        <v>288</v>
      </c>
      <c r="E98" s="22" t="s">
        <v>4</v>
      </c>
      <c r="F98" s="4" t="s">
        <v>18</v>
      </c>
      <c r="G98" s="22" t="s">
        <v>4</v>
      </c>
      <c r="H98" s="4" t="s">
        <v>25</v>
      </c>
      <c r="J98" s="8" t="s">
        <v>230</v>
      </c>
      <c r="K98" s="22" t="s">
        <v>4</v>
      </c>
      <c r="L98" s="4" t="s">
        <v>30</v>
      </c>
      <c r="M98" s="22" t="s">
        <v>4</v>
      </c>
      <c r="N98" s="4" t="s">
        <v>45</v>
      </c>
      <c r="P98" s="8" t="s">
        <v>311</v>
      </c>
      <c r="Q98" s="22" t="s">
        <v>4</v>
      </c>
      <c r="R98" s="4" t="s">
        <v>34</v>
      </c>
    </row>
    <row r="100" spans="1:18" ht="12.75">
      <c r="A100" s="9" t="s">
        <v>97</v>
      </c>
      <c r="B100" s="9" t="s">
        <v>97</v>
      </c>
      <c r="C100" s="9">
        <v>33</v>
      </c>
      <c r="D100" s="9" t="s">
        <v>204</v>
      </c>
      <c r="E100" s="9" t="s">
        <v>97</v>
      </c>
      <c r="F100" s="9" t="s">
        <v>97</v>
      </c>
      <c r="G100" s="9" t="s">
        <v>97</v>
      </c>
      <c r="H100" s="9" t="s">
        <v>97</v>
      </c>
      <c r="I100" s="19" t="s">
        <v>97</v>
      </c>
      <c r="J100" s="9" t="s">
        <v>97</v>
      </c>
      <c r="K100" s="9">
        <v>18</v>
      </c>
      <c r="L100" s="9" t="s">
        <v>101</v>
      </c>
      <c r="M100" s="9" t="s">
        <v>97</v>
      </c>
      <c r="N100" s="9" t="s">
        <v>97</v>
      </c>
      <c r="O100" s="9">
        <v>18</v>
      </c>
      <c r="P100" s="9" t="s">
        <v>112</v>
      </c>
      <c r="Q100" s="19" t="s">
        <v>97</v>
      </c>
      <c r="R100" s="9" t="s">
        <v>97</v>
      </c>
    </row>
    <row r="101" spans="1:18" ht="12.75">
      <c r="A101" s="9" t="s">
        <v>97</v>
      </c>
      <c r="B101" s="9" t="s">
        <v>97</v>
      </c>
      <c r="C101" s="9">
        <v>18</v>
      </c>
      <c r="D101" s="9" t="s">
        <v>204</v>
      </c>
      <c r="E101" s="9" t="s">
        <v>97</v>
      </c>
      <c r="F101" s="9" t="s">
        <v>97</v>
      </c>
      <c r="G101" s="9">
        <v>18</v>
      </c>
      <c r="H101" s="9" t="s">
        <v>124</v>
      </c>
      <c r="I101" s="9" t="s">
        <v>97</v>
      </c>
      <c r="J101" s="9" t="s">
        <v>97</v>
      </c>
      <c r="K101" s="9" t="s">
        <v>97</v>
      </c>
      <c r="L101" s="9" t="s">
        <v>97</v>
      </c>
      <c r="M101" s="9" t="s">
        <v>97</v>
      </c>
      <c r="N101" s="9" t="s">
        <v>97</v>
      </c>
      <c r="O101" s="9">
        <v>20</v>
      </c>
      <c r="P101" s="9" t="s">
        <v>112</v>
      </c>
      <c r="Q101" s="9" t="s">
        <v>97</v>
      </c>
      <c r="R101" s="9" t="s">
        <v>97</v>
      </c>
    </row>
    <row r="102" spans="1:18" ht="12.75">
      <c r="A102" s="9" t="s">
        <v>97</v>
      </c>
      <c r="B102" s="9" t="s">
        <v>97</v>
      </c>
      <c r="C102" s="9">
        <v>33</v>
      </c>
      <c r="D102" s="9" t="s">
        <v>204</v>
      </c>
      <c r="E102" s="9" t="s">
        <v>97</v>
      </c>
      <c r="F102" s="9" t="s">
        <v>97</v>
      </c>
      <c r="G102" s="9" t="s">
        <v>97</v>
      </c>
      <c r="H102" s="9" t="s">
        <v>97</v>
      </c>
      <c r="I102" s="9" t="s">
        <v>97</v>
      </c>
      <c r="J102" s="9" t="s">
        <v>97</v>
      </c>
      <c r="K102" s="9">
        <v>24</v>
      </c>
      <c r="L102" s="9" t="s">
        <v>104</v>
      </c>
      <c r="M102" s="9" t="s">
        <v>97</v>
      </c>
      <c r="N102" s="9" t="s">
        <v>97</v>
      </c>
      <c r="O102" s="9">
        <v>20</v>
      </c>
      <c r="P102" s="9" t="s">
        <v>104</v>
      </c>
      <c r="Q102" s="9" t="s">
        <v>97</v>
      </c>
      <c r="R102" s="9" t="s">
        <v>97</v>
      </c>
    </row>
    <row r="103" spans="1:18" ht="12.75">
      <c r="A103" s="9" t="s">
        <v>97</v>
      </c>
      <c r="B103" s="9" t="s">
        <v>97</v>
      </c>
      <c r="C103" s="9">
        <v>18</v>
      </c>
      <c r="D103" s="9" t="s">
        <v>149</v>
      </c>
      <c r="E103" s="9" t="s">
        <v>97</v>
      </c>
      <c r="F103" s="9" t="s">
        <v>97</v>
      </c>
      <c r="G103" s="9">
        <v>23</v>
      </c>
      <c r="H103" s="9" t="s">
        <v>124</v>
      </c>
      <c r="I103" s="9" t="s">
        <v>97</v>
      </c>
      <c r="J103" s="9" t="s">
        <v>97</v>
      </c>
      <c r="K103" s="9" t="s">
        <v>97</v>
      </c>
      <c r="L103" s="9" t="s">
        <v>97</v>
      </c>
      <c r="M103" s="9" t="s">
        <v>97</v>
      </c>
      <c r="N103" s="9" t="s">
        <v>97</v>
      </c>
      <c r="O103" s="9" t="s">
        <v>97</v>
      </c>
      <c r="P103" s="9" t="s">
        <v>97</v>
      </c>
      <c r="Q103" s="9">
        <v>20</v>
      </c>
      <c r="R103" s="9" t="s">
        <v>103</v>
      </c>
    </row>
    <row r="104" spans="17:18" ht="12.75">
      <c r="Q104" s="23" t="s">
        <v>97</v>
      </c>
      <c r="R104" s="4" t="s">
        <v>97</v>
      </c>
    </row>
    <row r="107" spans="1:16" ht="12.75">
      <c r="A107" s="13" t="str">
        <f>$A$1&amp;"/16"</f>
        <v>4/16</v>
      </c>
      <c r="C107" s="22" t="s">
        <v>0</v>
      </c>
      <c r="D107" s="4" t="s">
        <v>81</v>
      </c>
      <c r="G107" s="13" t="str">
        <f>$A$1&amp;"/17"</f>
        <v>4/17</v>
      </c>
      <c r="I107" s="22" t="s">
        <v>0</v>
      </c>
      <c r="M107" s="13" t="str">
        <f>$A$1&amp;"/18"</f>
        <v>4/18</v>
      </c>
      <c r="O107" s="22" t="s">
        <v>0</v>
      </c>
      <c r="P107" s="4" t="s">
        <v>1</v>
      </c>
    </row>
    <row r="108" spans="3:16" ht="12.75">
      <c r="C108" s="22" t="s">
        <v>1</v>
      </c>
      <c r="I108" s="22" t="s">
        <v>1</v>
      </c>
      <c r="J108" s="4" t="s">
        <v>18</v>
      </c>
      <c r="O108" s="22" t="s">
        <v>1</v>
      </c>
      <c r="P108" s="4" t="s">
        <v>31</v>
      </c>
    </row>
    <row r="109" spans="3:16" ht="12.75">
      <c r="C109" s="22" t="s">
        <v>2</v>
      </c>
      <c r="D109" s="4" t="s">
        <v>294</v>
      </c>
      <c r="I109" s="22" t="s">
        <v>2</v>
      </c>
      <c r="J109" s="4" t="s">
        <v>159</v>
      </c>
      <c r="O109" s="22" t="s">
        <v>2</v>
      </c>
      <c r="P109" s="4" t="s">
        <v>15</v>
      </c>
    </row>
    <row r="110" spans="3:16" ht="12.75">
      <c r="C110" s="22" t="s">
        <v>3</v>
      </c>
      <c r="D110" s="4" t="s">
        <v>18</v>
      </c>
      <c r="I110" s="22" t="s">
        <v>3</v>
      </c>
      <c r="J110" s="4" t="s">
        <v>51</v>
      </c>
      <c r="O110" s="22" t="s">
        <v>3</v>
      </c>
      <c r="P110" s="4" t="s">
        <v>182</v>
      </c>
    </row>
    <row r="111" spans="3:16" ht="12.75">
      <c r="C111" s="22" t="s">
        <v>4</v>
      </c>
      <c r="D111" s="4" t="s">
        <v>49</v>
      </c>
      <c r="I111" s="22" t="s">
        <v>4</v>
      </c>
      <c r="J111" s="4" t="s">
        <v>40</v>
      </c>
      <c r="O111" s="22" t="s">
        <v>4</v>
      </c>
      <c r="P111" s="4" t="s">
        <v>50</v>
      </c>
    </row>
    <row r="112" spans="1:18" ht="12.75">
      <c r="A112" s="22" t="s">
        <v>0</v>
      </c>
      <c r="D112" s="6" t="s">
        <v>5</v>
      </c>
      <c r="E112" s="22" t="s">
        <v>0</v>
      </c>
      <c r="F112" s="4" t="s">
        <v>4</v>
      </c>
      <c r="G112" s="22" t="s">
        <v>0</v>
      </c>
      <c r="H112" s="4" t="s">
        <v>181</v>
      </c>
      <c r="J112" s="6" t="s">
        <v>6</v>
      </c>
      <c r="K112" s="22" t="s">
        <v>0</v>
      </c>
      <c r="L112" s="4" t="s">
        <v>1</v>
      </c>
      <c r="M112" s="22" t="s">
        <v>0</v>
      </c>
      <c r="P112" s="6" t="s">
        <v>7</v>
      </c>
      <c r="Q112" s="22" t="s">
        <v>0</v>
      </c>
      <c r="R112" s="4" t="s">
        <v>80</v>
      </c>
    </row>
    <row r="113" spans="1:18" ht="12.75">
      <c r="A113" s="22" t="s">
        <v>1</v>
      </c>
      <c r="B113" s="4" t="s">
        <v>16</v>
      </c>
      <c r="E113" s="22" t="s">
        <v>1</v>
      </c>
      <c r="F113" s="4" t="s">
        <v>296</v>
      </c>
      <c r="G113" s="22" t="s">
        <v>1</v>
      </c>
      <c r="H113" s="4" t="s">
        <v>31</v>
      </c>
      <c r="K113" s="22" t="s">
        <v>1</v>
      </c>
      <c r="L113" s="4" t="s">
        <v>163</v>
      </c>
      <c r="M113" s="22" t="s">
        <v>1</v>
      </c>
      <c r="N113" s="4" t="s">
        <v>312</v>
      </c>
      <c r="Q113" s="22" t="s">
        <v>1</v>
      </c>
      <c r="R113" s="4" t="s">
        <v>48</v>
      </c>
    </row>
    <row r="114" spans="1:18" ht="12.75">
      <c r="A114" s="22" t="s">
        <v>2</v>
      </c>
      <c r="B114" s="4" t="s">
        <v>16</v>
      </c>
      <c r="C114" s="22" t="s">
        <v>8</v>
      </c>
      <c r="D114" s="7" t="s">
        <v>9</v>
      </c>
      <c r="E114" s="22" t="s">
        <v>2</v>
      </c>
      <c r="F114" s="5" t="s">
        <v>29</v>
      </c>
      <c r="G114" s="22" t="s">
        <v>2</v>
      </c>
      <c r="H114" s="4" t="s">
        <v>47</v>
      </c>
      <c r="I114" s="22" t="s">
        <v>10</v>
      </c>
      <c r="J114" s="7" t="s">
        <v>11</v>
      </c>
      <c r="K114" s="22" t="s">
        <v>2</v>
      </c>
      <c r="L114" s="5" t="s">
        <v>25</v>
      </c>
      <c r="M114" s="22" t="s">
        <v>2</v>
      </c>
      <c r="N114" s="4" t="s">
        <v>77</v>
      </c>
      <c r="O114" s="22" t="s">
        <v>12</v>
      </c>
      <c r="P114" s="7" t="s">
        <v>13</v>
      </c>
      <c r="Q114" s="22" t="s">
        <v>2</v>
      </c>
      <c r="R114" s="4" t="s">
        <v>34</v>
      </c>
    </row>
    <row r="115" spans="1:18" ht="13.5" thickBot="1">
      <c r="A115" s="22" t="s">
        <v>3</v>
      </c>
      <c r="B115" s="4" t="s">
        <v>27</v>
      </c>
      <c r="D115" s="6" t="s">
        <v>14</v>
      </c>
      <c r="E115" s="22" t="s">
        <v>3</v>
      </c>
      <c r="F115" s="4" t="s">
        <v>52</v>
      </c>
      <c r="G115" s="22" t="s">
        <v>3</v>
      </c>
      <c r="H115" s="4" t="s">
        <v>56</v>
      </c>
      <c r="J115" s="6" t="s">
        <v>14</v>
      </c>
      <c r="K115" s="22" t="s">
        <v>3</v>
      </c>
      <c r="L115" s="4" t="s">
        <v>50</v>
      </c>
      <c r="M115" s="22" t="s">
        <v>3</v>
      </c>
      <c r="N115" s="4" t="s">
        <v>40</v>
      </c>
      <c r="P115" s="6" t="s">
        <v>14</v>
      </c>
      <c r="Q115" s="22" t="s">
        <v>3</v>
      </c>
      <c r="R115" s="4" t="s">
        <v>17</v>
      </c>
    </row>
    <row r="116" spans="1:18" ht="13.5" thickBot="1">
      <c r="A116" s="22" t="s">
        <v>4</v>
      </c>
      <c r="B116" s="4" t="s">
        <v>170</v>
      </c>
      <c r="D116" s="8" t="s">
        <v>297</v>
      </c>
      <c r="E116" s="22" t="s">
        <v>4</v>
      </c>
      <c r="G116" s="22" t="s">
        <v>4</v>
      </c>
      <c r="H116" s="4" t="s">
        <v>62</v>
      </c>
      <c r="J116" s="8" t="s">
        <v>304</v>
      </c>
      <c r="K116" s="22" t="s">
        <v>4</v>
      </c>
      <c r="L116" s="4" t="s">
        <v>44</v>
      </c>
      <c r="M116" s="22" t="s">
        <v>4</v>
      </c>
      <c r="N116" s="4" t="s">
        <v>31</v>
      </c>
      <c r="P116" s="8" t="s">
        <v>313</v>
      </c>
      <c r="Q116" s="22" t="s">
        <v>4</v>
      </c>
      <c r="R116" s="4" t="s">
        <v>51</v>
      </c>
    </row>
    <row r="118" spans="1:18" ht="12.75">
      <c r="A118" s="9" t="s">
        <v>97</v>
      </c>
      <c r="B118" s="9" t="s">
        <v>97</v>
      </c>
      <c r="C118" s="9" t="s">
        <v>97</v>
      </c>
      <c r="D118" s="9" t="s">
        <v>97</v>
      </c>
      <c r="E118" s="9">
        <v>35</v>
      </c>
      <c r="F118" s="9" t="s">
        <v>118</v>
      </c>
      <c r="G118" s="9" t="s">
        <v>97</v>
      </c>
      <c r="H118" s="9" t="s">
        <v>97</v>
      </c>
      <c r="I118" s="9" t="s">
        <v>97</v>
      </c>
      <c r="J118" s="9" t="s">
        <v>97</v>
      </c>
      <c r="K118" s="9">
        <v>20</v>
      </c>
      <c r="L118" s="9" t="s">
        <v>104</v>
      </c>
      <c r="M118" s="9" t="s">
        <v>97</v>
      </c>
      <c r="N118" s="9" t="s">
        <v>97</v>
      </c>
      <c r="O118" s="9">
        <v>18</v>
      </c>
      <c r="P118" s="9" t="s">
        <v>203</v>
      </c>
      <c r="Q118" s="9" t="s">
        <v>97</v>
      </c>
      <c r="R118" s="9" t="s">
        <v>97</v>
      </c>
    </row>
    <row r="119" spans="1:18" ht="12.75">
      <c r="A119" s="9" t="s">
        <v>97</v>
      </c>
      <c r="B119" s="9" t="s">
        <v>97</v>
      </c>
      <c r="C119" s="9">
        <v>24</v>
      </c>
      <c r="D119" s="9" t="s">
        <v>315</v>
      </c>
      <c r="E119" s="9" t="s">
        <v>97</v>
      </c>
      <c r="F119" s="9" t="s">
        <v>97</v>
      </c>
      <c r="G119" s="9" t="s">
        <v>97</v>
      </c>
      <c r="H119" s="9" t="s">
        <v>97</v>
      </c>
      <c r="I119" s="9" t="s">
        <v>97</v>
      </c>
      <c r="J119" s="9" t="s">
        <v>97</v>
      </c>
      <c r="K119" s="9">
        <v>22</v>
      </c>
      <c r="L119" s="9" t="s">
        <v>102</v>
      </c>
      <c r="M119" s="9" t="s">
        <v>97</v>
      </c>
      <c r="N119" s="9" t="s">
        <v>97</v>
      </c>
      <c r="O119" s="9">
        <v>18</v>
      </c>
      <c r="P119" s="9" t="s">
        <v>203</v>
      </c>
      <c r="Q119" s="9" t="s">
        <v>97</v>
      </c>
      <c r="R119" s="9" t="s">
        <v>97</v>
      </c>
    </row>
    <row r="120" spans="1:18" ht="12.75">
      <c r="A120" s="9" t="s">
        <v>97</v>
      </c>
      <c r="B120" s="9" t="s">
        <v>97</v>
      </c>
      <c r="C120" s="9">
        <v>20</v>
      </c>
      <c r="D120" s="9" t="s">
        <v>195</v>
      </c>
      <c r="E120" s="9" t="s">
        <v>97</v>
      </c>
      <c r="F120" s="9" t="s">
        <v>97</v>
      </c>
      <c r="G120" s="9" t="s">
        <v>97</v>
      </c>
      <c r="H120" s="9" t="s">
        <v>97</v>
      </c>
      <c r="I120" s="9" t="s">
        <v>97</v>
      </c>
      <c r="J120" s="9" t="s">
        <v>97</v>
      </c>
      <c r="K120" s="9">
        <v>20</v>
      </c>
      <c r="L120" s="9" t="s">
        <v>102</v>
      </c>
      <c r="M120" s="9" t="s">
        <v>97</v>
      </c>
      <c r="N120" s="9" t="s">
        <v>97</v>
      </c>
      <c r="O120" s="9">
        <v>18</v>
      </c>
      <c r="P120" s="9" t="s">
        <v>203</v>
      </c>
      <c r="Q120" s="9" t="s">
        <v>97</v>
      </c>
      <c r="R120" s="9" t="s">
        <v>97</v>
      </c>
    </row>
    <row r="121" spans="1:18" ht="12.75">
      <c r="A121" s="9" t="s">
        <v>97</v>
      </c>
      <c r="B121" s="9" t="s">
        <v>97</v>
      </c>
      <c r="C121" s="9">
        <v>24</v>
      </c>
      <c r="D121" s="9" t="s">
        <v>195</v>
      </c>
      <c r="E121" s="9" t="s">
        <v>97</v>
      </c>
      <c r="F121" s="9" t="s">
        <v>97</v>
      </c>
      <c r="G121" s="9" t="s">
        <v>97</v>
      </c>
      <c r="H121" s="9" t="s">
        <v>97</v>
      </c>
      <c r="I121" s="9" t="s">
        <v>97</v>
      </c>
      <c r="J121" s="9" t="s">
        <v>97</v>
      </c>
      <c r="K121" s="9">
        <v>18</v>
      </c>
      <c r="L121" s="9" t="s">
        <v>102</v>
      </c>
      <c r="M121" s="9" t="s">
        <v>97</v>
      </c>
      <c r="N121" s="9" t="s">
        <v>97</v>
      </c>
      <c r="O121" s="9" t="s">
        <v>97</v>
      </c>
      <c r="P121" s="9" t="s">
        <v>97</v>
      </c>
      <c r="Q121" s="9">
        <v>20</v>
      </c>
      <c r="R121" s="9" t="s">
        <v>115</v>
      </c>
    </row>
    <row r="125" spans="2:18" ht="12.75">
      <c r="B125" s="4" t="s">
        <v>145</v>
      </c>
      <c r="D125" s="4" t="s">
        <v>237</v>
      </c>
      <c r="F125" s="4" t="s">
        <v>171</v>
      </c>
      <c r="H125" s="4" t="s">
        <v>237</v>
      </c>
      <c r="I125" s="23"/>
      <c r="J125" s="4" t="s">
        <v>171</v>
      </c>
      <c r="L125" s="4" t="s">
        <v>145</v>
      </c>
      <c r="N125" s="4" t="s">
        <v>171</v>
      </c>
      <c r="O125" s="23"/>
      <c r="P125" s="4" t="s">
        <v>145</v>
      </c>
      <c r="R125" s="4" t="s">
        <v>237</v>
      </c>
    </row>
    <row r="126" spans="2:18" ht="12.75">
      <c r="B126" s="4" t="s">
        <v>190</v>
      </c>
      <c r="D126" s="4" t="s">
        <v>141</v>
      </c>
      <c r="E126" s="22"/>
      <c r="F126" s="4" t="s">
        <v>208</v>
      </c>
      <c r="H126" s="4" t="s">
        <v>141</v>
      </c>
      <c r="J126" s="4" t="s">
        <v>208</v>
      </c>
      <c r="K126" s="22"/>
      <c r="L126" s="4" t="s">
        <v>190</v>
      </c>
      <c r="N126" s="4" t="s">
        <v>208</v>
      </c>
      <c r="P126" s="4" t="s">
        <v>190</v>
      </c>
      <c r="R126" s="4" t="s">
        <v>141</v>
      </c>
    </row>
    <row r="127" spans="2:18" ht="12.75">
      <c r="B127" s="4" t="s">
        <v>151</v>
      </c>
      <c r="D127" s="4" t="s">
        <v>191</v>
      </c>
      <c r="E127" s="22"/>
      <c r="F127" s="4" t="s">
        <v>173</v>
      </c>
      <c r="H127" s="4" t="s">
        <v>191</v>
      </c>
      <c r="J127" s="4" t="s">
        <v>173</v>
      </c>
      <c r="K127" s="22"/>
      <c r="L127" s="4" t="s">
        <v>151</v>
      </c>
      <c r="N127" s="4" t="s">
        <v>173</v>
      </c>
      <c r="P127" s="4" t="s">
        <v>151</v>
      </c>
      <c r="R127" s="4" t="s">
        <v>191</v>
      </c>
    </row>
    <row r="128" spans="2:18" ht="12.75">
      <c r="B128" s="4" t="s">
        <v>172</v>
      </c>
      <c r="D128" s="4" t="s">
        <v>238</v>
      </c>
      <c r="E128" s="22"/>
      <c r="F128" s="4" t="s">
        <v>317</v>
      </c>
      <c r="H128" s="4" t="s">
        <v>238</v>
      </c>
      <c r="J128" s="4" t="s">
        <v>317</v>
      </c>
      <c r="K128" s="22"/>
      <c r="L128" s="4" t="s">
        <v>172</v>
      </c>
      <c r="N128" s="4" t="s">
        <v>317</v>
      </c>
      <c r="P128" s="4" t="s">
        <v>172</v>
      </c>
      <c r="R128" s="4" t="s">
        <v>238</v>
      </c>
    </row>
    <row r="129" spans="5:11" ht="12.75">
      <c r="E129" s="22"/>
      <c r="K129" s="22"/>
    </row>
    <row r="130" spans="5:11" ht="12.75">
      <c r="E130" s="22"/>
      <c r="K130" s="22"/>
    </row>
    <row r="132" spans="1:16" ht="12.75">
      <c r="A132" s="13" t="str">
        <f>$A$1&amp;"/19"</f>
        <v>4/19</v>
      </c>
      <c r="B132" s="5"/>
      <c r="C132" s="22" t="s">
        <v>0</v>
      </c>
      <c r="D132" s="4" t="s">
        <v>66</v>
      </c>
      <c r="G132" s="13" t="str">
        <f>$A$1&amp;"/20"</f>
        <v>4/20</v>
      </c>
      <c r="I132" s="22" t="s">
        <v>0</v>
      </c>
      <c r="J132" s="4" t="s">
        <v>1</v>
      </c>
      <c r="M132" s="13" t="str">
        <f>$A$1&amp;"/21"</f>
        <v>4/21</v>
      </c>
      <c r="O132" s="22" t="s">
        <v>0</v>
      </c>
      <c r="P132" s="4" t="s">
        <v>2</v>
      </c>
    </row>
    <row r="133" spans="3:16" ht="12.75">
      <c r="C133" s="22" t="s">
        <v>1</v>
      </c>
      <c r="D133" s="4" t="s">
        <v>153</v>
      </c>
      <c r="I133" s="22" t="s">
        <v>1</v>
      </c>
      <c r="J133" s="4" t="s">
        <v>44</v>
      </c>
      <c r="O133" s="22" t="s">
        <v>1</v>
      </c>
      <c r="P133" s="4" t="s">
        <v>49</v>
      </c>
    </row>
    <row r="134" spans="3:16" ht="12.75">
      <c r="C134" s="22" t="s">
        <v>2</v>
      </c>
      <c r="D134" s="4" t="s">
        <v>31</v>
      </c>
      <c r="I134" s="22" t="s">
        <v>2</v>
      </c>
      <c r="J134" s="4" t="s">
        <v>59</v>
      </c>
      <c r="O134" s="22" t="s">
        <v>2</v>
      </c>
      <c r="P134" s="4" t="s">
        <v>32</v>
      </c>
    </row>
    <row r="135" spans="3:16" ht="12.75">
      <c r="C135" s="22" t="s">
        <v>3</v>
      </c>
      <c r="D135" s="4" t="s">
        <v>44</v>
      </c>
      <c r="I135" s="22" t="s">
        <v>3</v>
      </c>
      <c r="J135" s="4" t="s">
        <v>18</v>
      </c>
      <c r="O135" s="22" t="s">
        <v>3</v>
      </c>
      <c r="P135" s="4" t="s">
        <v>18</v>
      </c>
    </row>
    <row r="136" spans="3:16" ht="12.75">
      <c r="C136" s="22" t="s">
        <v>4</v>
      </c>
      <c r="D136" s="4" t="s">
        <v>15</v>
      </c>
      <c r="I136" s="22" t="s">
        <v>4</v>
      </c>
      <c r="J136" s="4" t="s">
        <v>18</v>
      </c>
      <c r="O136" s="22" t="s">
        <v>4</v>
      </c>
      <c r="P136" s="4" t="s">
        <v>49</v>
      </c>
    </row>
    <row r="137" spans="1:18" ht="12.75">
      <c r="A137" s="22" t="s">
        <v>0</v>
      </c>
      <c r="B137" s="4" t="s">
        <v>3</v>
      </c>
      <c r="D137" s="6" t="s">
        <v>5</v>
      </c>
      <c r="E137" s="22" t="s">
        <v>0</v>
      </c>
      <c r="F137" s="4" t="s">
        <v>2</v>
      </c>
      <c r="G137" s="22" t="s">
        <v>0</v>
      </c>
      <c r="H137" s="4" t="s">
        <v>80</v>
      </c>
      <c r="J137" s="6" t="s">
        <v>6</v>
      </c>
      <c r="K137" s="22" t="s">
        <v>0</v>
      </c>
      <c r="L137" s="4" t="s">
        <v>2</v>
      </c>
      <c r="M137" s="22" t="s">
        <v>0</v>
      </c>
      <c r="N137" s="4" t="s">
        <v>66</v>
      </c>
      <c r="P137" s="6" t="s">
        <v>7</v>
      </c>
      <c r="Q137" s="22" t="s">
        <v>0</v>
      </c>
      <c r="R137" s="4" t="s">
        <v>3</v>
      </c>
    </row>
    <row r="138" spans="1:18" ht="12.75">
      <c r="A138" s="22" t="s">
        <v>1</v>
      </c>
      <c r="B138" s="4" t="s">
        <v>58</v>
      </c>
      <c r="E138" s="22" t="s">
        <v>1</v>
      </c>
      <c r="F138" s="4" t="s">
        <v>29</v>
      </c>
      <c r="G138" s="22" t="s">
        <v>1</v>
      </c>
      <c r="H138" s="4" t="s">
        <v>305</v>
      </c>
      <c r="K138" s="22" t="s">
        <v>1</v>
      </c>
      <c r="M138" s="22" t="s">
        <v>1</v>
      </c>
      <c r="N138" s="4" t="s">
        <v>22</v>
      </c>
      <c r="Q138" s="22" t="s">
        <v>1</v>
      </c>
      <c r="R138" s="4" t="s">
        <v>37</v>
      </c>
    </row>
    <row r="139" spans="1:18" ht="12.75">
      <c r="A139" s="22" t="s">
        <v>2</v>
      </c>
      <c r="B139" s="4" t="s">
        <v>21</v>
      </c>
      <c r="C139" s="22" t="s">
        <v>8</v>
      </c>
      <c r="D139" s="7" t="s">
        <v>9</v>
      </c>
      <c r="E139" s="22" t="s">
        <v>2</v>
      </c>
      <c r="F139" s="5" t="s">
        <v>164</v>
      </c>
      <c r="G139" s="22" t="s">
        <v>2</v>
      </c>
      <c r="H139" s="4" t="s">
        <v>25</v>
      </c>
      <c r="I139" s="22" t="s">
        <v>10</v>
      </c>
      <c r="J139" s="7" t="s">
        <v>11</v>
      </c>
      <c r="K139" s="22" t="s">
        <v>2</v>
      </c>
      <c r="L139" s="5" t="s">
        <v>35</v>
      </c>
      <c r="M139" s="22" t="s">
        <v>2</v>
      </c>
      <c r="N139" s="4" t="s">
        <v>47</v>
      </c>
      <c r="O139" s="22" t="s">
        <v>12</v>
      </c>
      <c r="P139" s="7" t="s">
        <v>13</v>
      </c>
      <c r="Q139" s="22" t="s">
        <v>2</v>
      </c>
      <c r="R139" s="5" t="s">
        <v>61</v>
      </c>
    </row>
    <row r="140" spans="1:18" ht="13.5" thickBot="1">
      <c r="A140" s="22" t="s">
        <v>3</v>
      </c>
      <c r="B140" s="4" t="s">
        <v>69</v>
      </c>
      <c r="D140" s="6" t="s">
        <v>14</v>
      </c>
      <c r="E140" s="22" t="s">
        <v>3</v>
      </c>
      <c r="F140" s="4" t="s">
        <v>57</v>
      </c>
      <c r="G140" s="22" t="s">
        <v>3</v>
      </c>
      <c r="H140" s="4" t="s">
        <v>16</v>
      </c>
      <c r="J140" s="6" t="s">
        <v>14</v>
      </c>
      <c r="K140" s="22" t="s">
        <v>3</v>
      </c>
      <c r="L140" s="4" t="s">
        <v>30</v>
      </c>
      <c r="M140" s="22" t="s">
        <v>3</v>
      </c>
      <c r="N140" s="4" t="s">
        <v>49</v>
      </c>
      <c r="P140" s="6" t="s">
        <v>14</v>
      </c>
      <c r="Q140" s="22" t="s">
        <v>3</v>
      </c>
      <c r="R140" s="4" t="s">
        <v>72</v>
      </c>
    </row>
    <row r="141" spans="1:18" ht="13.5" thickBot="1">
      <c r="A141" s="22" t="s">
        <v>4</v>
      </c>
      <c r="B141" s="4" t="s">
        <v>56</v>
      </c>
      <c r="D141" s="8" t="s">
        <v>246</v>
      </c>
      <c r="E141" s="22" t="s">
        <v>4</v>
      </c>
      <c r="F141" s="4" t="s">
        <v>47</v>
      </c>
      <c r="G141" s="22" t="s">
        <v>4</v>
      </c>
      <c r="H141" s="4" t="s">
        <v>20</v>
      </c>
      <c r="J141" s="8" t="s">
        <v>306</v>
      </c>
      <c r="K141" s="22" t="s">
        <v>4</v>
      </c>
      <c r="L141" s="4" t="s">
        <v>153</v>
      </c>
      <c r="M141" s="22" t="s">
        <v>4</v>
      </c>
      <c r="N141" s="4" t="s">
        <v>43</v>
      </c>
      <c r="P141" s="8" t="s">
        <v>314</v>
      </c>
      <c r="Q141" s="22" t="s">
        <v>4</v>
      </c>
      <c r="R141" s="4" t="s">
        <v>47</v>
      </c>
    </row>
    <row r="143" spans="1:18" ht="12.75">
      <c r="A143" s="9" t="s">
        <v>97</v>
      </c>
      <c r="B143" s="9" t="s">
        <v>97</v>
      </c>
      <c r="C143" s="9" t="s">
        <v>97</v>
      </c>
      <c r="D143" s="9" t="s">
        <v>97</v>
      </c>
      <c r="E143" s="9">
        <v>18</v>
      </c>
      <c r="F143" s="9" t="s">
        <v>115</v>
      </c>
      <c r="G143" s="9">
        <v>18</v>
      </c>
      <c r="H143" s="9" t="s">
        <v>118</v>
      </c>
      <c r="I143" s="9" t="s">
        <v>97</v>
      </c>
      <c r="J143" s="9" t="s">
        <v>97</v>
      </c>
      <c r="K143" s="9" t="s">
        <v>97</v>
      </c>
      <c r="L143" s="9" t="s">
        <v>97</v>
      </c>
      <c r="M143" s="9">
        <v>18</v>
      </c>
      <c r="N143" s="9" t="s">
        <v>115</v>
      </c>
      <c r="O143" s="9" t="s">
        <v>97</v>
      </c>
      <c r="P143" s="9" t="s">
        <v>97</v>
      </c>
      <c r="Q143" s="9" t="s">
        <v>97</v>
      </c>
      <c r="R143" s="9" t="s">
        <v>97</v>
      </c>
    </row>
    <row r="144" spans="1:18" ht="12.75">
      <c r="A144" s="9" t="s">
        <v>97</v>
      </c>
      <c r="B144" s="9" t="s">
        <v>97</v>
      </c>
      <c r="C144" s="9" t="s">
        <v>97</v>
      </c>
      <c r="D144" s="9" t="s">
        <v>97</v>
      </c>
      <c r="E144" s="9">
        <v>18</v>
      </c>
      <c r="F144" s="9" t="s">
        <v>290</v>
      </c>
      <c r="G144" s="9" t="s">
        <v>97</v>
      </c>
      <c r="H144" s="9" t="s">
        <v>97</v>
      </c>
      <c r="I144" s="9" t="s">
        <v>97</v>
      </c>
      <c r="J144" s="9" t="s">
        <v>97</v>
      </c>
      <c r="K144" s="9">
        <v>18</v>
      </c>
      <c r="L144" s="9" t="s">
        <v>115</v>
      </c>
      <c r="M144" s="9">
        <v>18</v>
      </c>
      <c r="N144" s="9" t="s">
        <v>115</v>
      </c>
      <c r="O144" s="9" t="s">
        <v>97</v>
      </c>
      <c r="P144" s="9" t="s">
        <v>97</v>
      </c>
      <c r="Q144" s="9" t="s">
        <v>97</v>
      </c>
      <c r="R144" s="9" t="s">
        <v>97</v>
      </c>
    </row>
    <row r="145" spans="1:18" ht="12.75">
      <c r="A145" s="9" t="s">
        <v>97</v>
      </c>
      <c r="B145" s="9" t="s">
        <v>97</v>
      </c>
      <c r="C145" s="9">
        <v>24</v>
      </c>
      <c r="D145" s="9" t="s">
        <v>102</v>
      </c>
      <c r="E145" s="9" t="s">
        <v>97</v>
      </c>
      <c r="F145" s="9" t="s">
        <v>97</v>
      </c>
      <c r="G145" s="28">
        <v>18</v>
      </c>
      <c r="H145" s="28" t="s">
        <v>104</v>
      </c>
      <c r="I145" s="9" t="s">
        <v>97</v>
      </c>
      <c r="J145" s="9" t="s">
        <v>97</v>
      </c>
      <c r="K145" s="9" t="s">
        <v>97</v>
      </c>
      <c r="L145" s="9" t="s">
        <v>97</v>
      </c>
      <c r="M145" s="9">
        <v>18</v>
      </c>
      <c r="N145" s="9" t="s">
        <v>115</v>
      </c>
      <c r="O145" s="9" t="s">
        <v>97</v>
      </c>
      <c r="P145" s="9" t="s">
        <v>97</v>
      </c>
      <c r="Q145" s="9" t="s">
        <v>97</v>
      </c>
      <c r="R145" s="9" t="s">
        <v>97</v>
      </c>
    </row>
    <row r="146" spans="1:18" ht="12.75">
      <c r="A146" s="9" t="s">
        <v>97</v>
      </c>
      <c r="B146" s="9" t="s">
        <v>97</v>
      </c>
      <c r="C146" s="9" t="s">
        <v>97</v>
      </c>
      <c r="D146" s="9" t="s">
        <v>97</v>
      </c>
      <c r="E146" s="28">
        <v>20</v>
      </c>
      <c r="F146" s="28" t="s">
        <v>316</v>
      </c>
      <c r="G146" s="28">
        <v>18</v>
      </c>
      <c r="H146" s="28" t="s">
        <v>104</v>
      </c>
      <c r="I146" s="9" t="s">
        <v>97</v>
      </c>
      <c r="J146" s="9" t="s">
        <v>97</v>
      </c>
      <c r="K146" s="9" t="s">
        <v>97</v>
      </c>
      <c r="L146" s="9" t="s">
        <v>97</v>
      </c>
      <c r="M146" s="9">
        <v>18</v>
      </c>
      <c r="N146" s="9" t="s">
        <v>115</v>
      </c>
      <c r="O146" s="9" t="s">
        <v>97</v>
      </c>
      <c r="P146" s="9" t="s">
        <v>97</v>
      </c>
      <c r="Q146" s="9" t="s">
        <v>97</v>
      </c>
      <c r="R146" s="9" t="s">
        <v>97</v>
      </c>
    </row>
    <row r="147" spans="1:8" ht="12.75">
      <c r="A147" s="25" t="s">
        <v>318</v>
      </c>
      <c r="H147" s="27" t="s">
        <v>319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12" customWidth="1"/>
    <col min="3" max="3" width="9.140625" style="13" customWidth="1"/>
    <col min="4" max="5" width="5.7109375" style="11" customWidth="1"/>
    <col min="6" max="6" width="6.57421875" style="11" customWidth="1"/>
    <col min="7" max="7" width="2.7109375" style="14" customWidth="1"/>
    <col min="8" max="9" width="2.7109375" style="12" customWidth="1"/>
    <col min="10" max="12" width="6.421875" style="11" customWidth="1"/>
    <col min="13" max="14" width="2.7109375" style="14" customWidth="1"/>
    <col min="15" max="16" width="2.7109375" style="12" customWidth="1"/>
    <col min="17" max="19" width="6.57421875" style="11" customWidth="1"/>
    <col min="20" max="21" width="2.7109375" style="14" customWidth="1"/>
    <col min="22" max="23" width="2.7109375" style="11" customWidth="1"/>
    <col min="24" max="25" width="6.28125" style="11" customWidth="1"/>
    <col min="26" max="26" width="7.140625" style="11" customWidth="1"/>
    <col min="27" max="28" width="2.7109375" style="14" customWidth="1"/>
    <col min="29" max="30" width="6.140625" style="11" customWidth="1"/>
    <col min="31" max="16384" width="9.140625" style="11" customWidth="1"/>
  </cols>
  <sheetData>
    <row r="1" spans="1:29" ht="12.75">
      <c r="A1" s="12" t="s">
        <v>130</v>
      </c>
      <c r="B1" s="12" t="s">
        <v>131</v>
      </c>
      <c r="C1" s="39" t="s">
        <v>138</v>
      </c>
      <c r="D1" s="39"/>
      <c r="E1" s="39"/>
      <c r="F1" s="39"/>
      <c r="H1" s="12" t="s">
        <v>132</v>
      </c>
      <c r="I1" s="12" t="s">
        <v>133</v>
      </c>
      <c r="O1" s="12" t="s">
        <v>134</v>
      </c>
      <c r="P1" s="12" t="s">
        <v>135</v>
      </c>
      <c r="V1" s="11" t="s">
        <v>136</v>
      </c>
      <c r="W1" s="11" t="s">
        <v>137</v>
      </c>
      <c r="AC1" s="11" t="s">
        <v>143</v>
      </c>
    </row>
    <row r="2" spans="1:29" ht="12.75">
      <c r="A2" s="12">
        <v>1</v>
      </c>
      <c r="B2" s="12">
        <v>1</v>
      </c>
      <c r="C2" s="4" t="s">
        <v>171</v>
      </c>
      <c r="D2" s="11">
        <v>1014</v>
      </c>
      <c r="E2" s="33">
        <v>787</v>
      </c>
      <c r="F2" s="33">
        <f aca="true" t="shared" si="0" ref="F2:F14">D2-E2</f>
        <v>227</v>
      </c>
      <c r="G2" s="14">
        <v>6</v>
      </c>
      <c r="H2" s="12">
        <v>2</v>
      </c>
      <c r="I2" s="12">
        <v>1</v>
      </c>
      <c r="J2" s="11">
        <v>832</v>
      </c>
      <c r="K2" s="33">
        <v>828.25</v>
      </c>
      <c r="L2" s="33">
        <f aca="true" t="shared" si="1" ref="L2:L14">J2-K2+F2</f>
        <v>230.75</v>
      </c>
      <c r="M2" s="14">
        <v>4</v>
      </c>
      <c r="N2" s="14">
        <f aca="true" t="shared" si="2" ref="N2:N14">G2+M2</f>
        <v>10</v>
      </c>
      <c r="O2" s="12">
        <v>2</v>
      </c>
      <c r="P2" s="12">
        <v>1</v>
      </c>
      <c r="Q2" s="11">
        <v>638</v>
      </c>
      <c r="R2" s="33">
        <v>302.25</v>
      </c>
      <c r="S2" s="33">
        <f aca="true" t="shared" si="3" ref="S2:S14">Q2-R2+L2</f>
        <v>566.5</v>
      </c>
      <c r="T2" s="14">
        <v>6</v>
      </c>
      <c r="U2" s="14">
        <f aca="true" t="shared" si="4" ref="U2:U14">T2+N2</f>
        <v>16</v>
      </c>
      <c r="V2" s="11">
        <v>1</v>
      </c>
      <c r="W2" s="11">
        <v>1</v>
      </c>
      <c r="X2" s="11">
        <v>448</v>
      </c>
      <c r="Y2" s="33">
        <v>344.5</v>
      </c>
      <c r="Z2" s="33">
        <f aca="true" t="shared" si="5" ref="Z2:Z14">X2-Y2+S2</f>
        <v>670</v>
      </c>
      <c r="AA2" s="14">
        <v>6</v>
      </c>
      <c r="AB2" s="14">
        <f aca="true" t="shared" si="6" ref="AB2:AB14">AA2+U2</f>
        <v>22</v>
      </c>
      <c r="AC2" s="11">
        <v>1</v>
      </c>
    </row>
    <row r="3" spans="1:29" ht="12.75">
      <c r="A3" s="12">
        <v>1</v>
      </c>
      <c r="B3" s="12">
        <v>4</v>
      </c>
      <c r="C3" s="4" t="s">
        <v>145</v>
      </c>
      <c r="D3" s="11">
        <v>992</v>
      </c>
      <c r="E3" s="33">
        <v>787</v>
      </c>
      <c r="F3" s="33">
        <f t="shared" si="0"/>
        <v>205</v>
      </c>
      <c r="G3" s="14">
        <v>4</v>
      </c>
      <c r="H3" s="12">
        <v>3</v>
      </c>
      <c r="I3" s="12">
        <v>2</v>
      </c>
      <c r="J3" s="11">
        <v>204</v>
      </c>
      <c r="K3" s="33">
        <v>320</v>
      </c>
      <c r="L3" s="33">
        <f t="shared" si="1"/>
        <v>89</v>
      </c>
      <c r="M3" s="14">
        <v>2</v>
      </c>
      <c r="N3" s="14">
        <f t="shared" si="2"/>
        <v>6</v>
      </c>
      <c r="O3" s="12">
        <v>3</v>
      </c>
      <c r="P3" s="12">
        <v>2</v>
      </c>
      <c r="Q3" s="11">
        <v>759</v>
      </c>
      <c r="R3" s="33">
        <v>606.25</v>
      </c>
      <c r="S3" s="33">
        <f t="shared" si="3"/>
        <v>241.75</v>
      </c>
      <c r="T3" s="14">
        <v>6</v>
      </c>
      <c r="U3" s="14">
        <f t="shared" si="4"/>
        <v>12</v>
      </c>
      <c r="V3" s="11">
        <v>2</v>
      </c>
      <c r="W3" s="11">
        <v>1</v>
      </c>
      <c r="X3" s="11">
        <v>712</v>
      </c>
      <c r="Y3" s="33">
        <v>591.75</v>
      </c>
      <c r="Z3" s="33">
        <f t="shared" si="5"/>
        <v>362</v>
      </c>
      <c r="AA3" s="14">
        <v>4</v>
      </c>
      <c r="AB3" s="14">
        <f t="shared" si="6"/>
        <v>16</v>
      </c>
      <c r="AC3" s="11">
        <v>2</v>
      </c>
    </row>
    <row r="4" spans="1:29" ht="12.75">
      <c r="A4" s="12">
        <v>3</v>
      </c>
      <c r="B4" s="12">
        <v>3</v>
      </c>
      <c r="C4" s="4" t="s">
        <v>141</v>
      </c>
      <c r="D4" s="11">
        <v>659</v>
      </c>
      <c r="E4" s="33">
        <v>376.5</v>
      </c>
      <c r="F4" s="33">
        <f t="shared" si="0"/>
        <v>282.5</v>
      </c>
      <c r="G4" s="14">
        <v>6</v>
      </c>
      <c r="H4" s="12">
        <v>1</v>
      </c>
      <c r="I4" s="12">
        <v>1</v>
      </c>
      <c r="J4" s="11">
        <v>423</v>
      </c>
      <c r="K4" s="33">
        <v>403</v>
      </c>
      <c r="L4" s="33">
        <f t="shared" si="1"/>
        <v>302.5</v>
      </c>
      <c r="M4" s="14">
        <v>4</v>
      </c>
      <c r="N4" s="14">
        <f t="shared" si="2"/>
        <v>10</v>
      </c>
      <c r="O4" s="12">
        <v>1</v>
      </c>
      <c r="P4" s="12">
        <v>1</v>
      </c>
      <c r="Q4" s="11">
        <v>592</v>
      </c>
      <c r="R4" s="33">
        <v>701</v>
      </c>
      <c r="S4" s="33">
        <f t="shared" si="3"/>
        <v>193.5</v>
      </c>
      <c r="T4" s="14">
        <v>0</v>
      </c>
      <c r="U4" s="14">
        <f t="shared" si="4"/>
        <v>10</v>
      </c>
      <c r="V4" s="11">
        <v>3</v>
      </c>
      <c r="W4" s="11">
        <v>2</v>
      </c>
      <c r="X4" s="11">
        <v>845</v>
      </c>
      <c r="Y4" s="33">
        <v>711.5</v>
      </c>
      <c r="Z4" s="33">
        <f t="shared" si="5"/>
        <v>327</v>
      </c>
      <c r="AA4" s="14">
        <v>6</v>
      </c>
      <c r="AB4" s="14">
        <f t="shared" si="6"/>
        <v>16</v>
      </c>
      <c r="AC4" s="11">
        <v>3</v>
      </c>
    </row>
    <row r="5" spans="1:29" ht="12.75">
      <c r="A5" s="12">
        <v>2</v>
      </c>
      <c r="B5" s="12">
        <v>3</v>
      </c>
      <c r="C5" s="4" t="s">
        <v>237</v>
      </c>
      <c r="D5" s="11">
        <v>385</v>
      </c>
      <c r="E5" s="33">
        <v>285.25</v>
      </c>
      <c r="F5" s="33">
        <f t="shared" si="0"/>
        <v>99.75</v>
      </c>
      <c r="G5" s="14">
        <v>6</v>
      </c>
      <c r="H5" s="12">
        <v>3</v>
      </c>
      <c r="I5" s="12">
        <v>1</v>
      </c>
      <c r="J5" s="11">
        <v>178</v>
      </c>
      <c r="K5" s="33">
        <v>320</v>
      </c>
      <c r="L5" s="33">
        <f t="shared" si="1"/>
        <v>-42.25</v>
      </c>
      <c r="M5" s="14">
        <v>0</v>
      </c>
      <c r="N5" s="14">
        <f t="shared" si="2"/>
        <v>6</v>
      </c>
      <c r="O5" s="12">
        <v>1</v>
      </c>
      <c r="P5" s="12">
        <v>3</v>
      </c>
      <c r="Q5" s="11">
        <v>981</v>
      </c>
      <c r="R5" s="33">
        <v>701</v>
      </c>
      <c r="S5" s="33">
        <f t="shared" si="3"/>
        <v>237.75</v>
      </c>
      <c r="T5" s="14">
        <v>6</v>
      </c>
      <c r="U5" s="14">
        <f t="shared" si="4"/>
        <v>12</v>
      </c>
      <c r="V5" s="11">
        <v>3</v>
      </c>
      <c r="W5" s="11">
        <v>1</v>
      </c>
      <c r="X5" s="11">
        <v>664</v>
      </c>
      <c r="Y5" s="33">
        <v>711.5</v>
      </c>
      <c r="Z5" s="33">
        <f t="shared" si="5"/>
        <v>190.25</v>
      </c>
      <c r="AA5" s="14">
        <v>2</v>
      </c>
      <c r="AB5" s="14">
        <f t="shared" si="6"/>
        <v>14</v>
      </c>
      <c r="AC5" s="11">
        <v>4</v>
      </c>
    </row>
    <row r="6" spans="1:29" ht="12.75">
      <c r="A6" s="12">
        <v>2</v>
      </c>
      <c r="B6" s="12">
        <v>2</v>
      </c>
      <c r="C6" s="4" t="s">
        <v>151</v>
      </c>
      <c r="D6" s="11">
        <v>258</v>
      </c>
      <c r="E6" s="33">
        <v>285.25</v>
      </c>
      <c r="F6" s="33">
        <f t="shared" si="0"/>
        <v>-27.25</v>
      </c>
      <c r="G6" s="14">
        <v>2</v>
      </c>
      <c r="H6" s="12">
        <v>2</v>
      </c>
      <c r="I6" s="12">
        <v>3</v>
      </c>
      <c r="J6" s="11">
        <v>763</v>
      </c>
      <c r="K6" s="33">
        <v>828.25</v>
      </c>
      <c r="L6" s="33">
        <f t="shared" si="1"/>
        <v>-92.5</v>
      </c>
      <c r="M6" s="14">
        <v>2</v>
      </c>
      <c r="N6" s="14">
        <f t="shared" si="2"/>
        <v>4</v>
      </c>
      <c r="O6" s="12">
        <v>2</v>
      </c>
      <c r="P6" s="12">
        <v>4</v>
      </c>
      <c r="Q6" s="11">
        <v>266</v>
      </c>
      <c r="R6" s="33">
        <v>302.25</v>
      </c>
      <c r="S6" s="33">
        <f t="shared" si="3"/>
        <v>-128.75</v>
      </c>
      <c r="T6" s="14">
        <v>4</v>
      </c>
      <c r="U6" s="14">
        <f t="shared" si="4"/>
        <v>8</v>
      </c>
      <c r="V6" s="11">
        <v>2</v>
      </c>
      <c r="W6" s="11">
        <v>3</v>
      </c>
      <c r="X6" s="11">
        <v>742</v>
      </c>
      <c r="Y6" s="33">
        <v>591.75</v>
      </c>
      <c r="Z6" s="33">
        <f t="shared" si="5"/>
        <v>21.5</v>
      </c>
      <c r="AA6" s="14">
        <v>6</v>
      </c>
      <c r="AB6" s="14">
        <f t="shared" si="6"/>
        <v>14</v>
      </c>
      <c r="AC6" s="11">
        <v>5</v>
      </c>
    </row>
    <row r="7" spans="1:29" ht="12.75">
      <c r="A7" s="12">
        <v>2</v>
      </c>
      <c r="B7" s="12">
        <v>1</v>
      </c>
      <c r="C7" s="4" t="s">
        <v>190</v>
      </c>
      <c r="D7" s="11">
        <v>180</v>
      </c>
      <c r="E7" s="33">
        <v>285.25</v>
      </c>
      <c r="F7" s="33">
        <f t="shared" si="0"/>
        <v>-105.25</v>
      </c>
      <c r="G7" s="14">
        <v>0</v>
      </c>
      <c r="H7" s="12">
        <v>3</v>
      </c>
      <c r="I7" s="12">
        <v>4</v>
      </c>
      <c r="J7" s="11">
        <v>530</v>
      </c>
      <c r="K7" s="33">
        <v>320</v>
      </c>
      <c r="L7" s="33">
        <f t="shared" si="1"/>
        <v>104.75</v>
      </c>
      <c r="M7" s="14">
        <v>6</v>
      </c>
      <c r="N7" s="14">
        <f t="shared" si="2"/>
        <v>6</v>
      </c>
      <c r="O7" s="12">
        <v>3</v>
      </c>
      <c r="P7" s="12">
        <v>1</v>
      </c>
      <c r="Q7" s="11">
        <v>671</v>
      </c>
      <c r="R7" s="33">
        <v>606.25</v>
      </c>
      <c r="S7" s="33">
        <f t="shared" si="3"/>
        <v>169.5</v>
      </c>
      <c r="T7" s="14">
        <v>4</v>
      </c>
      <c r="U7" s="14">
        <f t="shared" si="4"/>
        <v>10</v>
      </c>
      <c r="V7" s="11">
        <v>2</v>
      </c>
      <c r="W7" s="11">
        <v>2</v>
      </c>
      <c r="X7" s="11">
        <v>515</v>
      </c>
      <c r="Y7" s="33">
        <v>591.75</v>
      </c>
      <c r="Z7" s="33">
        <f t="shared" si="5"/>
        <v>92.75</v>
      </c>
      <c r="AA7" s="14">
        <v>2</v>
      </c>
      <c r="AB7" s="14">
        <f t="shared" si="6"/>
        <v>12</v>
      </c>
      <c r="AC7" s="11">
        <v>6</v>
      </c>
    </row>
    <row r="8" spans="1:29" ht="12.75">
      <c r="A8" s="12">
        <v>3</v>
      </c>
      <c r="B8" s="12">
        <v>4</v>
      </c>
      <c r="C8" s="4" t="s">
        <v>173</v>
      </c>
      <c r="D8" s="11">
        <v>349</v>
      </c>
      <c r="E8" s="33">
        <v>376.5</v>
      </c>
      <c r="F8" s="33">
        <f t="shared" si="0"/>
        <v>-27.5</v>
      </c>
      <c r="G8" s="14">
        <v>2</v>
      </c>
      <c r="H8" s="12">
        <v>3</v>
      </c>
      <c r="I8" s="12">
        <v>3</v>
      </c>
      <c r="J8" s="11">
        <v>368</v>
      </c>
      <c r="K8" s="33">
        <v>320</v>
      </c>
      <c r="L8" s="33">
        <f t="shared" si="1"/>
        <v>20.5</v>
      </c>
      <c r="M8" s="14">
        <v>4</v>
      </c>
      <c r="N8" s="14">
        <f t="shared" si="2"/>
        <v>6</v>
      </c>
      <c r="O8" s="12">
        <v>2</v>
      </c>
      <c r="P8" s="12">
        <v>2</v>
      </c>
      <c r="Q8" s="11">
        <v>212</v>
      </c>
      <c r="R8" s="33">
        <v>302.25</v>
      </c>
      <c r="S8" s="33">
        <f t="shared" si="3"/>
        <v>-69.75</v>
      </c>
      <c r="T8" s="14">
        <v>2</v>
      </c>
      <c r="U8" s="14">
        <f t="shared" si="4"/>
        <v>8</v>
      </c>
      <c r="V8" s="11">
        <v>1</v>
      </c>
      <c r="W8" s="11">
        <v>3</v>
      </c>
      <c r="X8" s="11">
        <v>407</v>
      </c>
      <c r="Y8" s="33">
        <v>344.5</v>
      </c>
      <c r="Z8" s="33">
        <f t="shared" si="5"/>
        <v>-7.25</v>
      </c>
      <c r="AA8" s="14">
        <v>4</v>
      </c>
      <c r="AB8" s="14">
        <f t="shared" si="6"/>
        <v>12</v>
      </c>
      <c r="AC8" s="11">
        <v>7</v>
      </c>
    </row>
    <row r="9" spans="1:29" ht="12.75">
      <c r="A9" s="12">
        <v>2</v>
      </c>
      <c r="B9" s="12">
        <v>4</v>
      </c>
      <c r="C9" s="4" t="s">
        <v>192</v>
      </c>
      <c r="D9" s="11">
        <v>318</v>
      </c>
      <c r="E9" s="33">
        <v>285.25</v>
      </c>
      <c r="F9" s="33">
        <f t="shared" si="0"/>
        <v>32.75</v>
      </c>
      <c r="G9" s="14">
        <v>4</v>
      </c>
      <c r="H9" s="12">
        <v>2</v>
      </c>
      <c r="I9" s="12">
        <v>2</v>
      </c>
      <c r="J9" s="11">
        <v>1001</v>
      </c>
      <c r="K9" s="33">
        <v>828.25</v>
      </c>
      <c r="L9" s="33">
        <f t="shared" si="1"/>
        <v>205.5</v>
      </c>
      <c r="M9" s="14">
        <v>6</v>
      </c>
      <c r="N9" s="14">
        <f t="shared" si="2"/>
        <v>10</v>
      </c>
      <c r="O9" s="11"/>
      <c r="P9" s="11"/>
      <c r="R9" s="33"/>
      <c r="S9" s="33">
        <f t="shared" si="3"/>
        <v>205.5</v>
      </c>
      <c r="U9" s="14">
        <f t="shared" si="4"/>
        <v>10</v>
      </c>
      <c r="Y9" s="33"/>
      <c r="Z9" s="33">
        <f t="shared" si="5"/>
        <v>205.5</v>
      </c>
      <c r="AB9" s="14">
        <f t="shared" si="6"/>
        <v>10</v>
      </c>
      <c r="AC9" s="11">
        <v>8</v>
      </c>
    </row>
    <row r="10" spans="1:29" ht="12.75">
      <c r="A10" s="12">
        <v>1</v>
      </c>
      <c r="B10" s="12">
        <v>3</v>
      </c>
      <c r="C10" s="4" t="s">
        <v>238</v>
      </c>
      <c r="D10" s="11">
        <v>174</v>
      </c>
      <c r="E10" s="33">
        <v>787</v>
      </c>
      <c r="F10" s="33">
        <f t="shared" si="0"/>
        <v>-613</v>
      </c>
      <c r="G10" s="14">
        <v>0</v>
      </c>
      <c r="H10" s="12">
        <v>1</v>
      </c>
      <c r="I10" s="12">
        <v>4</v>
      </c>
      <c r="J10" s="11">
        <v>449</v>
      </c>
      <c r="K10" s="33">
        <v>403</v>
      </c>
      <c r="L10" s="33">
        <f t="shared" si="1"/>
        <v>-567</v>
      </c>
      <c r="M10" s="14">
        <v>6</v>
      </c>
      <c r="N10" s="14">
        <f t="shared" si="2"/>
        <v>6</v>
      </c>
      <c r="O10" s="12">
        <v>2</v>
      </c>
      <c r="P10" s="12">
        <v>3</v>
      </c>
      <c r="Q10" s="11">
        <v>93</v>
      </c>
      <c r="R10" s="33">
        <v>302.25</v>
      </c>
      <c r="S10" s="33">
        <f t="shared" si="3"/>
        <v>-776.25</v>
      </c>
      <c r="T10" s="14">
        <v>0</v>
      </c>
      <c r="U10" s="14">
        <f t="shared" si="4"/>
        <v>6</v>
      </c>
      <c r="V10" s="11">
        <v>3</v>
      </c>
      <c r="W10" s="11">
        <v>4</v>
      </c>
      <c r="X10" s="11">
        <v>837</v>
      </c>
      <c r="Y10" s="33">
        <v>711.5</v>
      </c>
      <c r="Z10" s="33">
        <f t="shared" si="5"/>
        <v>-650.75</v>
      </c>
      <c r="AA10" s="14">
        <v>4</v>
      </c>
      <c r="AB10" s="14">
        <f t="shared" si="6"/>
        <v>10</v>
      </c>
      <c r="AC10" s="11">
        <v>9</v>
      </c>
    </row>
    <row r="11" spans="1:29" ht="12.75">
      <c r="A11" s="12">
        <v>3</v>
      </c>
      <c r="B11" s="12">
        <v>2</v>
      </c>
      <c r="C11" s="4" t="s">
        <v>191</v>
      </c>
      <c r="D11" s="11">
        <v>355</v>
      </c>
      <c r="E11" s="33">
        <v>376.5</v>
      </c>
      <c r="F11" s="33">
        <f t="shared" si="0"/>
        <v>-21.5</v>
      </c>
      <c r="G11" s="14">
        <v>4</v>
      </c>
      <c r="H11" s="12">
        <v>1</v>
      </c>
      <c r="I11" s="12">
        <v>2</v>
      </c>
      <c r="J11" s="11">
        <v>368</v>
      </c>
      <c r="K11" s="33">
        <v>403</v>
      </c>
      <c r="L11" s="33">
        <f t="shared" si="1"/>
        <v>-56.5</v>
      </c>
      <c r="M11" s="14">
        <v>0</v>
      </c>
      <c r="N11" s="14">
        <f t="shared" si="2"/>
        <v>4</v>
      </c>
      <c r="O11" s="12">
        <v>3</v>
      </c>
      <c r="P11" s="12">
        <v>4</v>
      </c>
      <c r="Q11" s="11">
        <v>552</v>
      </c>
      <c r="R11" s="33">
        <v>606.25</v>
      </c>
      <c r="S11" s="33">
        <f t="shared" si="3"/>
        <v>-110.75</v>
      </c>
      <c r="T11" s="14">
        <v>2</v>
      </c>
      <c r="U11" s="14">
        <f t="shared" si="4"/>
        <v>6</v>
      </c>
      <c r="V11" s="11">
        <v>3</v>
      </c>
      <c r="W11" s="11">
        <v>3</v>
      </c>
      <c r="X11" s="11">
        <v>500</v>
      </c>
      <c r="Y11" s="33">
        <v>711.5</v>
      </c>
      <c r="Z11" s="33">
        <f t="shared" si="5"/>
        <v>-322.25</v>
      </c>
      <c r="AA11" s="14">
        <v>0</v>
      </c>
      <c r="AB11" s="14">
        <f t="shared" si="6"/>
        <v>6</v>
      </c>
      <c r="AC11" s="11">
        <v>10</v>
      </c>
    </row>
    <row r="12" spans="1:29" ht="12.75">
      <c r="A12" s="12">
        <v>1</v>
      </c>
      <c r="B12" s="12">
        <v>2</v>
      </c>
      <c r="C12" s="13" t="s">
        <v>172</v>
      </c>
      <c r="D12" s="11">
        <v>968</v>
      </c>
      <c r="E12" s="33">
        <v>787</v>
      </c>
      <c r="F12" s="33">
        <f t="shared" si="0"/>
        <v>181</v>
      </c>
      <c r="G12" s="14">
        <v>2</v>
      </c>
      <c r="H12" s="12">
        <v>1</v>
      </c>
      <c r="I12" s="12">
        <v>3</v>
      </c>
      <c r="J12" s="11">
        <v>372</v>
      </c>
      <c r="K12" s="33">
        <v>403</v>
      </c>
      <c r="L12" s="33">
        <f t="shared" si="1"/>
        <v>150</v>
      </c>
      <c r="M12" s="14">
        <v>2</v>
      </c>
      <c r="N12" s="14">
        <f t="shared" si="2"/>
        <v>4</v>
      </c>
      <c r="O12" s="12">
        <v>3</v>
      </c>
      <c r="P12" s="12">
        <v>3</v>
      </c>
      <c r="Q12" s="11">
        <v>443</v>
      </c>
      <c r="R12" s="33">
        <v>606.25</v>
      </c>
      <c r="S12" s="33">
        <f t="shared" si="3"/>
        <v>-13.25</v>
      </c>
      <c r="T12" s="14">
        <v>0</v>
      </c>
      <c r="U12" s="14">
        <f t="shared" si="4"/>
        <v>4</v>
      </c>
      <c r="V12" s="11">
        <v>2</v>
      </c>
      <c r="W12" s="11">
        <v>4</v>
      </c>
      <c r="X12" s="11">
        <v>398</v>
      </c>
      <c r="Y12" s="33">
        <v>591.75</v>
      </c>
      <c r="Z12" s="33">
        <f t="shared" si="5"/>
        <v>-207</v>
      </c>
      <c r="AA12" s="14">
        <v>0</v>
      </c>
      <c r="AB12" s="14">
        <f t="shared" si="6"/>
        <v>4</v>
      </c>
      <c r="AC12" s="11">
        <v>11</v>
      </c>
    </row>
    <row r="13" spans="3:29" ht="12.75">
      <c r="C13" s="4" t="s">
        <v>208</v>
      </c>
      <c r="E13" s="33"/>
      <c r="F13" s="33"/>
      <c r="K13" s="33"/>
      <c r="L13" s="33">
        <v>0</v>
      </c>
      <c r="N13" s="14">
        <f t="shared" si="2"/>
        <v>0</v>
      </c>
      <c r="O13" s="12">
        <v>1</v>
      </c>
      <c r="P13" s="12">
        <v>2</v>
      </c>
      <c r="Q13" s="11">
        <v>617</v>
      </c>
      <c r="R13" s="33">
        <v>701</v>
      </c>
      <c r="S13" s="33">
        <f t="shared" si="3"/>
        <v>-84</v>
      </c>
      <c r="T13" s="14">
        <v>4</v>
      </c>
      <c r="U13" s="14">
        <f t="shared" si="4"/>
        <v>4</v>
      </c>
      <c r="V13" s="11">
        <v>1</v>
      </c>
      <c r="W13" s="11">
        <v>2</v>
      </c>
      <c r="X13" s="11">
        <v>219</v>
      </c>
      <c r="Y13" s="33">
        <v>344.5</v>
      </c>
      <c r="Z13" s="33">
        <f t="shared" si="5"/>
        <v>-209.5</v>
      </c>
      <c r="AA13" s="14">
        <v>0</v>
      </c>
      <c r="AB13" s="14">
        <f t="shared" si="6"/>
        <v>4</v>
      </c>
      <c r="AC13" s="11">
        <v>12</v>
      </c>
    </row>
    <row r="14" spans="1:29" ht="12.75">
      <c r="A14" s="12">
        <v>3</v>
      </c>
      <c r="B14" s="12">
        <v>1</v>
      </c>
      <c r="C14" s="4" t="s">
        <v>317</v>
      </c>
      <c r="D14" s="11">
        <v>143</v>
      </c>
      <c r="E14" s="33">
        <v>376.5</v>
      </c>
      <c r="F14" s="33">
        <f t="shared" si="0"/>
        <v>-233.5</v>
      </c>
      <c r="G14" s="14">
        <v>0</v>
      </c>
      <c r="H14" s="12">
        <v>2</v>
      </c>
      <c r="I14" s="12">
        <v>4</v>
      </c>
      <c r="J14" s="11">
        <v>717</v>
      </c>
      <c r="K14" s="33">
        <v>828.25</v>
      </c>
      <c r="L14" s="33">
        <f t="shared" si="1"/>
        <v>-344.75</v>
      </c>
      <c r="M14" s="14">
        <v>0</v>
      </c>
      <c r="N14" s="14">
        <f t="shared" si="2"/>
        <v>0</v>
      </c>
      <c r="O14" s="12">
        <v>1</v>
      </c>
      <c r="P14" s="12">
        <v>4</v>
      </c>
      <c r="Q14" s="11">
        <v>614</v>
      </c>
      <c r="R14" s="33">
        <v>701</v>
      </c>
      <c r="S14" s="33">
        <f t="shared" si="3"/>
        <v>-431.75</v>
      </c>
      <c r="T14" s="14">
        <v>2</v>
      </c>
      <c r="U14" s="14">
        <f t="shared" si="4"/>
        <v>2</v>
      </c>
      <c r="V14" s="11">
        <v>1</v>
      </c>
      <c r="W14" s="11">
        <v>4</v>
      </c>
      <c r="X14" s="11">
        <v>304</v>
      </c>
      <c r="Y14" s="33">
        <v>344.5</v>
      </c>
      <c r="Z14" s="33">
        <f t="shared" si="5"/>
        <v>-472.25</v>
      </c>
      <c r="AA14" s="14">
        <v>2</v>
      </c>
      <c r="AB14" s="14">
        <f t="shared" si="6"/>
        <v>4</v>
      </c>
      <c r="AC14" s="11">
        <v>13</v>
      </c>
    </row>
    <row r="15" spans="3:26" ht="12.75">
      <c r="C15" s="4"/>
      <c r="E15" s="33"/>
      <c r="F15" s="33"/>
      <c r="K15" s="33"/>
      <c r="L15" s="33"/>
      <c r="R15" s="33"/>
      <c r="S15" s="33"/>
      <c r="Y15" s="33"/>
      <c r="Z15" s="33"/>
    </row>
    <row r="16" spans="1:30" ht="12.75">
      <c r="A16" s="12" t="s">
        <v>130</v>
      </c>
      <c r="B16" s="12" t="s">
        <v>131</v>
      </c>
      <c r="C16" s="39" t="s">
        <v>139</v>
      </c>
      <c r="D16" s="39"/>
      <c r="E16" s="39"/>
      <c r="F16" s="39"/>
      <c r="H16" s="12" t="s">
        <v>132</v>
      </c>
      <c r="I16" s="12" t="s">
        <v>133</v>
      </c>
      <c r="O16" s="12" t="s">
        <v>134</v>
      </c>
      <c r="P16" s="12" t="s">
        <v>135</v>
      </c>
      <c r="V16" s="11" t="s">
        <v>136</v>
      </c>
      <c r="W16" s="11" t="s">
        <v>137</v>
      </c>
      <c r="AC16" s="11" t="s">
        <v>143</v>
      </c>
      <c r="AD16" s="11" t="s">
        <v>144</v>
      </c>
    </row>
    <row r="17" spans="1:30" ht="12.75">
      <c r="A17" s="12">
        <v>1</v>
      </c>
      <c r="B17" s="12">
        <v>1</v>
      </c>
      <c r="C17" s="4" t="s">
        <v>171</v>
      </c>
      <c r="D17" s="11">
        <v>1014</v>
      </c>
      <c r="E17" s="33">
        <v>787</v>
      </c>
      <c r="F17" s="33">
        <f aca="true" t="shared" si="7" ref="F17:F29">D17-E17</f>
        <v>227</v>
      </c>
      <c r="G17" s="14">
        <v>6</v>
      </c>
      <c r="H17" s="12">
        <v>2</v>
      </c>
      <c r="I17" s="12">
        <v>1</v>
      </c>
      <c r="J17" s="11">
        <v>832</v>
      </c>
      <c r="K17" s="33">
        <v>833</v>
      </c>
      <c r="L17" s="33">
        <f aca="true" t="shared" si="8" ref="L17:L29">J17-K17+F17</f>
        <v>226</v>
      </c>
      <c r="M17" s="14">
        <v>4</v>
      </c>
      <c r="N17" s="14">
        <f aca="true" t="shared" si="9" ref="N17:N29">G17+M17</f>
        <v>10</v>
      </c>
      <c r="O17" s="12">
        <v>2</v>
      </c>
      <c r="P17" s="12">
        <v>1</v>
      </c>
      <c r="Q17" s="11">
        <v>638</v>
      </c>
      <c r="R17" s="33">
        <v>302.25</v>
      </c>
      <c r="S17" s="33">
        <f aca="true" t="shared" si="10" ref="S17:S29">Q17-R17+L17</f>
        <v>561.75</v>
      </c>
      <c r="T17" s="14">
        <v>6</v>
      </c>
      <c r="U17" s="14">
        <f aca="true" t="shared" si="11" ref="U17:U29">T17+N17</f>
        <v>16</v>
      </c>
      <c r="V17" s="11">
        <v>1</v>
      </c>
      <c r="W17" s="11">
        <v>1</v>
      </c>
      <c r="X17" s="11">
        <v>448</v>
      </c>
      <c r="Y17" s="33">
        <v>339</v>
      </c>
      <c r="Z17" s="33">
        <f aca="true" t="shared" si="12" ref="Z17:Z29">X17-Y17+S17</f>
        <v>670.75</v>
      </c>
      <c r="AA17" s="14">
        <v>6</v>
      </c>
      <c r="AB17" s="14">
        <f aca="true" t="shared" si="13" ref="AB17:AB29">AA17+U17</f>
        <v>22</v>
      </c>
      <c r="AC17" s="11">
        <v>1</v>
      </c>
      <c r="AD17" s="11">
        <v>1</v>
      </c>
    </row>
    <row r="18" spans="1:30" ht="12.75">
      <c r="A18" s="12">
        <v>1</v>
      </c>
      <c r="B18" s="12">
        <v>4</v>
      </c>
      <c r="C18" s="4" t="s">
        <v>145</v>
      </c>
      <c r="D18" s="11">
        <v>992</v>
      </c>
      <c r="E18" s="33">
        <v>787</v>
      </c>
      <c r="F18" s="33">
        <f t="shared" si="7"/>
        <v>205</v>
      </c>
      <c r="G18" s="14">
        <v>4</v>
      </c>
      <c r="H18" s="12">
        <v>3</v>
      </c>
      <c r="I18" s="12">
        <v>2</v>
      </c>
      <c r="J18" s="11">
        <v>204</v>
      </c>
      <c r="K18" s="33">
        <v>320</v>
      </c>
      <c r="L18" s="33">
        <f t="shared" si="8"/>
        <v>89</v>
      </c>
      <c r="M18" s="14">
        <v>2</v>
      </c>
      <c r="N18" s="14">
        <f t="shared" si="9"/>
        <v>6</v>
      </c>
      <c r="O18" s="12">
        <v>3</v>
      </c>
      <c r="P18" s="12">
        <v>2</v>
      </c>
      <c r="Q18" s="11">
        <v>759</v>
      </c>
      <c r="R18" s="33">
        <v>606.25</v>
      </c>
      <c r="S18" s="33">
        <f t="shared" si="10"/>
        <v>241.75</v>
      </c>
      <c r="T18" s="14">
        <v>6</v>
      </c>
      <c r="U18" s="14">
        <f t="shared" si="11"/>
        <v>12</v>
      </c>
      <c r="V18" s="34">
        <v>2</v>
      </c>
      <c r="W18" s="11">
        <v>1</v>
      </c>
      <c r="X18" s="11">
        <v>712</v>
      </c>
      <c r="Y18" s="33">
        <v>591.75</v>
      </c>
      <c r="Z18" s="33">
        <f t="shared" si="12"/>
        <v>362</v>
      </c>
      <c r="AA18" s="14">
        <v>4</v>
      </c>
      <c r="AB18" s="14">
        <f t="shared" si="13"/>
        <v>16</v>
      </c>
      <c r="AC18" s="11">
        <v>2</v>
      </c>
      <c r="AD18" s="11">
        <v>2</v>
      </c>
    </row>
    <row r="19" spans="1:30" ht="12.75">
      <c r="A19" s="12">
        <v>3</v>
      </c>
      <c r="B19" s="12">
        <v>3</v>
      </c>
      <c r="C19" s="4" t="s">
        <v>141</v>
      </c>
      <c r="D19" s="11">
        <v>659</v>
      </c>
      <c r="E19" s="33">
        <v>376.5</v>
      </c>
      <c r="F19" s="33">
        <f t="shared" si="7"/>
        <v>282.5</v>
      </c>
      <c r="G19" s="14">
        <v>6</v>
      </c>
      <c r="H19" s="12">
        <v>1</v>
      </c>
      <c r="I19" s="12">
        <v>1</v>
      </c>
      <c r="J19" s="11">
        <v>423</v>
      </c>
      <c r="K19" s="33">
        <v>403</v>
      </c>
      <c r="L19" s="33">
        <f t="shared" si="8"/>
        <v>302.5</v>
      </c>
      <c r="M19" s="14">
        <v>4</v>
      </c>
      <c r="N19" s="14">
        <f t="shared" si="9"/>
        <v>10</v>
      </c>
      <c r="O19" s="12">
        <v>1</v>
      </c>
      <c r="P19" s="12">
        <v>1</v>
      </c>
      <c r="Q19" s="11">
        <v>592</v>
      </c>
      <c r="R19" s="33">
        <v>703.25</v>
      </c>
      <c r="S19" s="33">
        <f t="shared" si="10"/>
        <v>191.25</v>
      </c>
      <c r="T19" s="14">
        <v>0</v>
      </c>
      <c r="U19" s="14">
        <f t="shared" si="11"/>
        <v>10</v>
      </c>
      <c r="V19" s="11">
        <v>3</v>
      </c>
      <c r="W19" s="11">
        <v>2</v>
      </c>
      <c r="X19" s="11">
        <v>845</v>
      </c>
      <c r="Y19" s="33">
        <v>718</v>
      </c>
      <c r="Z19" s="33">
        <f t="shared" si="12"/>
        <v>318.25</v>
      </c>
      <c r="AA19" s="35">
        <v>4</v>
      </c>
      <c r="AB19" s="35">
        <f t="shared" si="13"/>
        <v>14</v>
      </c>
      <c r="AC19" s="11">
        <v>3</v>
      </c>
      <c r="AD19" s="11">
        <v>3</v>
      </c>
    </row>
    <row r="20" spans="1:30" ht="12.75">
      <c r="A20" s="12">
        <v>2</v>
      </c>
      <c r="B20" s="12">
        <v>3</v>
      </c>
      <c r="C20" s="4" t="s">
        <v>237</v>
      </c>
      <c r="D20" s="11">
        <v>385</v>
      </c>
      <c r="E20" s="33">
        <v>285.25</v>
      </c>
      <c r="F20" s="33">
        <f>D20-E20</f>
        <v>99.75</v>
      </c>
      <c r="G20" s="14">
        <v>6</v>
      </c>
      <c r="H20" s="12">
        <v>3</v>
      </c>
      <c r="I20" s="12">
        <v>1</v>
      </c>
      <c r="J20" s="11">
        <v>178</v>
      </c>
      <c r="K20" s="33">
        <v>320</v>
      </c>
      <c r="L20" s="33">
        <f>J20-K20+F20</f>
        <v>-42.25</v>
      </c>
      <c r="M20" s="14">
        <v>0</v>
      </c>
      <c r="N20" s="14">
        <f t="shared" si="9"/>
        <v>6</v>
      </c>
      <c r="O20" s="12">
        <v>1</v>
      </c>
      <c r="P20" s="12">
        <v>3</v>
      </c>
      <c r="Q20" s="34">
        <v>990</v>
      </c>
      <c r="R20" s="33">
        <v>703.25</v>
      </c>
      <c r="S20" s="33">
        <f t="shared" si="10"/>
        <v>244.5</v>
      </c>
      <c r="T20" s="14">
        <v>6</v>
      </c>
      <c r="U20" s="14">
        <f t="shared" si="11"/>
        <v>12</v>
      </c>
      <c r="V20" s="34">
        <v>3</v>
      </c>
      <c r="W20" s="11">
        <v>1</v>
      </c>
      <c r="X20" s="34">
        <v>666</v>
      </c>
      <c r="Y20" s="33">
        <v>718</v>
      </c>
      <c r="Z20" s="33">
        <f t="shared" si="12"/>
        <v>192.5</v>
      </c>
      <c r="AA20" s="14">
        <v>2</v>
      </c>
      <c r="AB20" s="14">
        <f t="shared" si="13"/>
        <v>14</v>
      </c>
      <c r="AC20" s="11">
        <v>4</v>
      </c>
      <c r="AD20" s="11">
        <v>4</v>
      </c>
    </row>
    <row r="21" spans="1:30" ht="12.75">
      <c r="A21" s="12">
        <v>2</v>
      </c>
      <c r="B21" s="12">
        <v>2</v>
      </c>
      <c r="C21" s="4" t="s">
        <v>151</v>
      </c>
      <c r="D21" s="11">
        <v>258</v>
      </c>
      <c r="E21" s="33">
        <v>285.25</v>
      </c>
      <c r="F21" s="33">
        <f t="shared" si="7"/>
        <v>-27.25</v>
      </c>
      <c r="G21" s="14">
        <v>2</v>
      </c>
      <c r="H21" s="12">
        <v>2</v>
      </c>
      <c r="I21" s="12">
        <v>3</v>
      </c>
      <c r="J21" s="11">
        <v>763</v>
      </c>
      <c r="K21" s="33">
        <v>833</v>
      </c>
      <c r="L21" s="33">
        <f t="shared" si="8"/>
        <v>-97.25</v>
      </c>
      <c r="M21" s="14">
        <v>2</v>
      </c>
      <c r="N21" s="14">
        <f t="shared" si="9"/>
        <v>4</v>
      </c>
      <c r="O21" s="12">
        <v>2</v>
      </c>
      <c r="P21" s="12">
        <v>4</v>
      </c>
      <c r="Q21" s="11">
        <v>266</v>
      </c>
      <c r="R21" s="33">
        <v>302.25</v>
      </c>
      <c r="S21" s="33">
        <f t="shared" si="10"/>
        <v>-133.5</v>
      </c>
      <c r="T21" s="14">
        <v>4</v>
      </c>
      <c r="U21" s="14">
        <f t="shared" si="11"/>
        <v>8</v>
      </c>
      <c r="V21" s="11">
        <v>2</v>
      </c>
      <c r="W21" s="11">
        <v>3</v>
      </c>
      <c r="X21" s="11">
        <v>742</v>
      </c>
      <c r="Y21" s="33">
        <v>591.75</v>
      </c>
      <c r="Z21" s="33">
        <f t="shared" si="12"/>
        <v>16.75</v>
      </c>
      <c r="AA21" s="14">
        <v>6</v>
      </c>
      <c r="AB21" s="14">
        <f t="shared" si="13"/>
        <v>14</v>
      </c>
      <c r="AC21" s="11">
        <v>5</v>
      </c>
      <c r="AD21" s="11">
        <v>5</v>
      </c>
    </row>
    <row r="22" spans="1:30" ht="12.75">
      <c r="A22" s="12">
        <v>2</v>
      </c>
      <c r="B22" s="12">
        <v>1</v>
      </c>
      <c r="C22" s="4" t="s">
        <v>190</v>
      </c>
      <c r="D22" s="11">
        <v>180</v>
      </c>
      <c r="E22" s="33">
        <v>285.25</v>
      </c>
      <c r="F22" s="33">
        <f t="shared" si="7"/>
        <v>-105.25</v>
      </c>
      <c r="G22" s="14">
        <v>0</v>
      </c>
      <c r="H22" s="12">
        <v>3</v>
      </c>
      <c r="I22" s="12">
        <v>4</v>
      </c>
      <c r="J22" s="11">
        <v>530</v>
      </c>
      <c r="K22" s="33">
        <v>320</v>
      </c>
      <c r="L22" s="33">
        <f t="shared" si="8"/>
        <v>104.75</v>
      </c>
      <c r="M22" s="14">
        <v>6</v>
      </c>
      <c r="N22" s="14">
        <f t="shared" si="9"/>
        <v>6</v>
      </c>
      <c r="O22" s="12">
        <v>3</v>
      </c>
      <c r="P22" s="12">
        <v>1</v>
      </c>
      <c r="Q22" s="11">
        <v>671</v>
      </c>
      <c r="R22" s="33">
        <v>606.25</v>
      </c>
      <c r="S22" s="33">
        <f t="shared" si="10"/>
        <v>169.5</v>
      </c>
      <c r="T22" s="14">
        <v>4</v>
      </c>
      <c r="U22" s="14">
        <f t="shared" si="11"/>
        <v>10</v>
      </c>
      <c r="V22" s="11">
        <v>2</v>
      </c>
      <c r="W22" s="11">
        <v>2</v>
      </c>
      <c r="X22" s="11">
        <v>515</v>
      </c>
      <c r="Y22" s="33">
        <v>591.75</v>
      </c>
      <c r="Z22" s="33">
        <f t="shared" si="12"/>
        <v>92.75</v>
      </c>
      <c r="AA22" s="14">
        <v>2</v>
      </c>
      <c r="AB22" s="14">
        <f t="shared" si="13"/>
        <v>12</v>
      </c>
      <c r="AC22" s="11">
        <v>6</v>
      </c>
      <c r="AD22" s="11">
        <v>6</v>
      </c>
    </row>
    <row r="23" spans="1:30" ht="12.75">
      <c r="A23" s="12">
        <v>3</v>
      </c>
      <c r="B23" s="12">
        <v>4</v>
      </c>
      <c r="C23" s="4" t="s">
        <v>173</v>
      </c>
      <c r="D23" s="11">
        <v>349</v>
      </c>
      <c r="E23" s="33">
        <v>376.5</v>
      </c>
      <c r="F23" s="33">
        <f t="shared" si="7"/>
        <v>-27.5</v>
      </c>
      <c r="G23" s="14">
        <v>2</v>
      </c>
      <c r="H23" s="12">
        <v>3</v>
      </c>
      <c r="I23" s="12">
        <v>3</v>
      </c>
      <c r="J23" s="11">
        <v>368</v>
      </c>
      <c r="K23" s="33">
        <v>320</v>
      </c>
      <c r="L23" s="33">
        <f t="shared" si="8"/>
        <v>20.5</v>
      </c>
      <c r="M23" s="14">
        <v>4</v>
      </c>
      <c r="N23" s="14">
        <f t="shared" si="9"/>
        <v>6</v>
      </c>
      <c r="O23" s="12">
        <v>2</v>
      </c>
      <c r="P23" s="12">
        <v>2</v>
      </c>
      <c r="Q23" s="11">
        <v>212</v>
      </c>
      <c r="R23" s="33">
        <v>302.25</v>
      </c>
      <c r="S23" s="33">
        <f t="shared" si="10"/>
        <v>-69.75</v>
      </c>
      <c r="T23" s="14">
        <v>2</v>
      </c>
      <c r="U23" s="14">
        <f t="shared" si="11"/>
        <v>8</v>
      </c>
      <c r="V23" s="11">
        <v>1</v>
      </c>
      <c r="W23" s="11">
        <v>3</v>
      </c>
      <c r="X23" s="11">
        <v>407</v>
      </c>
      <c r="Y23" s="33">
        <v>339</v>
      </c>
      <c r="Z23" s="33">
        <f t="shared" si="12"/>
        <v>-1.75</v>
      </c>
      <c r="AA23" s="14">
        <v>4</v>
      </c>
      <c r="AB23" s="14">
        <f t="shared" si="13"/>
        <v>12</v>
      </c>
      <c r="AC23" s="11">
        <v>7</v>
      </c>
      <c r="AD23" s="11">
        <v>7</v>
      </c>
    </row>
    <row r="24" spans="1:30" ht="12.75">
      <c r="A24" s="12">
        <v>1</v>
      </c>
      <c r="B24" s="12">
        <v>3</v>
      </c>
      <c r="C24" s="4" t="s">
        <v>238</v>
      </c>
      <c r="D24" s="11">
        <v>174</v>
      </c>
      <c r="E24" s="33">
        <v>787</v>
      </c>
      <c r="F24" s="33">
        <f t="shared" si="7"/>
        <v>-613</v>
      </c>
      <c r="G24" s="14">
        <v>0</v>
      </c>
      <c r="H24" s="12">
        <v>1</v>
      </c>
      <c r="I24" s="12">
        <v>4</v>
      </c>
      <c r="J24" s="11">
        <v>449</v>
      </c>
      <c r="K24" s="33">
        <v>403</v>
      </c>
      <c r="L24" s="33">
        <f t="shared" si="8"/>
        <v>-567</v>
      </c>
      <c r="M24" s="14">
        <v>6</v>
      </c>
      <c r="N24" s="14">
        <f t="shared" si="9"/>
        <v>6</v>
      </c>
      <c r="O24" s="12">
        <v>2</v>
      </c>
      <c r="P24" s="12">
        <v>3</v>
      </c>
      <c r="Q24" s="11">
        <v>93</v>
      </c>
      <c r="R24" s="33">
        <v>302.25</v>
      </c>
      <c r="S24" s="33">
        <f t="shared" si="10"/>
        <v>-776.25</v>
      </c>
      <c r="T24" s="14">
        <v>0</v>
      </c>
      <c r="U24" s="14">
        <f t="shared" si="11"/>
        <v>6</v>
      </c>
      <c r="V24" s="11">
        <v>3</v>
      </c>
      <c r="W24" s="11">
        <v>4</v>
      </c>
      <c r="X24" s="34">
        <v>849</v>
      </c>
      <c r="Y24" s="33">
        <v>718</v>
      </c>
      <c r="Z24" s="33">
        <f t="shared" si="12"/>
        <v>-645.25</v>
      </c>
      <c r="AA24" s="35">
        <v>6</v>
      </c>
      <c r="AB24" s="35">
        <f t="shared" si="13"/>
        <v>12</v>
      </c>
      <c r="AC24" s="11">
        <v>8</v>
      </c>
      <c r="AD24" s="11">
        <v>9</v>
      </c>
    </row>
    <row r="25" spans="1:30" ht="12.75">
      <c r="A25" s="12">
        <v>2</v>
      </c>
      <c r="B25" s="12">
        <v>4</v>
      </c>
      <c r="C25" s="4" t="s">
        <v>192</v>
      </c>
      <c r="D25" s="11">
        <v>318</v>
      </c>
      <c r="E25" s="33">
        <v>285.25</v>
      </c>
      <c r="F25" s="33">
        <f t="shared" si="7"/>
        <v>32.75</v>
      </c>
      <c r="G25" s="14">
        <v>4</v>
      </c>
      <c r="H25" s="12">
        <v>2</v>
      </c>
      <c r="I25" s="12">
        <v>2</v>
      </c>
      <c r="J25" s="34">
        <v>1020</v>
      </c>
      <c r="K25" s="33">
        <v>833</v>
      </c>
      <c r="L25" s="33">
        <f t="shared" si="8"/>
        <v>219.75</v>
      </c>
      <c r="M25" s="14">
        <v>6</v>
      </c>
      <c r="N25" s="14">
        <f t="shared" si="9"/>
        <v>10</v>
      </c>
      <c r="O25" s="11"/>
      <c r="P25" s="11"/>
      <c r="R25" s="33"/>
      <c r="S25" s="33">
        <f t="shared" si="10"/>
        <v>219.75</v>
      </c>
      <c r="U25" s="14">
        <f t="shared" si="11"/>
        <v>10</v>
      </c>
      <c r="Y25" s="33"/>
      <c r="Z25" s="33">
        <f t="shared" si="12"/>
        <v>219.75</v>
      </c>
      <c r="AB25" s="14">
        <f t="shared" si="13"/>
        <v>10</v>
      </c>
      <c r="AC25" s="11">
        <v>9</v>
      </c>
      <c r="AD25" s="11">
        <v>8</v>
      </c>
    </row>
    <row r="26" spans="1:30" ht="12.75">
      <c r="A26" s="12">
        <v>3</v>
      </c>
      <c r="B26" s="12">
        <v>2</v>
      </c>
      <c r="C26" s="4" t="s">
        <v>191</v>
      </c>
      <c r="D26" s="11">
        <v>355</v>
      </c>
      <c r="E26" s="33">
        <v>376.5</v>
      </c>
      <c r="F26" s="33">
        <f t="shared" si="7"/>
        <v>-21.5</v>
      </c>
      <c r="G26" s="14">
        <v>4</v>
      </c>
      <c r="H26" s="12">
        <v>1</v>
      </c>
      <c r="I26" s="12">
        <v>2</v>
      </c>
      <c r="J26" s="11">
        <v>368</v>
      </c>
      <c r="K26" s="33">
        <v>403</v>
      </c>
      <c r="L26" s="33">
        <f t="shared" si="8"/>
        <v>-56.5</v>
      </c>
      <c r="M26" s="14">
        <v>0</v>
      </c>
      <c r="N26" s="14">
        <f t="shared" si="9"/>
        <v>4</v>
      </c>
      <c r="O26" s="12">
        <v>3</v>
      </c>
      <c r="P26" s="12">
        <v>4</v>
      </c>
      <c r="Q26" s="11">
        <v>552</v>
      </c>
      <c r="R26" s="33">
        <v>606.25</v>
      </c>
      <c r="S26" s="33">
        <f t="shared" si="10"/>
        <v>-110.75</v>
      </c>
      <c r="T26" s="14">
        <v>2</v>
      </c>
      <c r="U26" s="14">
        <f t="shared" si="11"/>
        <v>6</v>
      </c>
      <c r="V26" s="11">
        <v>3</v>
      </c>
      <c r="W26" s="11">
        <v>3</v>
      </c>
      <c r="X26" s="34">
        <v>512</v>
      </c>
      <c r="Y26" s="33">
        <v>718</v>
      </c>
      <c r="Z26" s="33">
        <f t="shared" si="12"/>
        <v>-316.75</v>
      </c>
      <c r="AA26" s="14">
        <v>0</v>
      </c>
      <c r="AB26" s="14">
        <f t="shared" si="13"/>
        <v>6</v>
      </c>
      <c r="AC26" s="11">
        <v>10</v>
      </c>
      <c r="AD26" s="11">
        <v>10</v>
      </c>
    </row>
    <row r="27" spans="3:30" ht="12.75">
      <c r="C27" s="4" t="s">
        <v>208</v>
      </c>
      <c r="E27" s="33"/>
      <c r="F27" s="33"/>
      <c r="K27" s="33"/>
      <c r="L27" s="33">
        <v>0</v>
      </c>
      <c r="N27" s="14">
        <f t="shared" si="9"/>
        <v>0</v>
      </c>
      <c r="O27" s="12">
        <v>1</v>
      </c>
      <c r="P27" s="12">
        <v>2</v>
      </c>
      <c r="Q27" s="11">
        <v>617</v>
      </c>
      <c r="R27" s="33">
        <v>703.25</v>
      </c>
      <c r="S27" s="33">
        <f t="shared" si="10"/>
        <v>-86.25</v>
      </c>
      <c r="T27" s="14">
        <v>4</v>
      </c>
      <c r="U27" s="14">
        <f t="shared" si="11"/>
        <v>4</v>
      </c>
      <c r="V27" s="11">
        <v>1</v>
      </c>
      <c r="W27" s="11">
        <v>2</v>
      </c>
      <c r="X27" s="11">
        <v>219</v>
      </c>
      <c r="Y27" s="33">
        <v>339</v>
      </c>
      <c r="Z27" s="33">
        <f t="shared" si="12"/>
        <v>-206.25</v>
      </c>
      <c r="AA27" s="14">
        <v>0</v>
      </c>
      <c r="AB27" s="14">
        <f t="shared" si="13"/>
        <v>4</v>
      </c>
      <c r="AC27" s="11">
        <v>11</v>
      </c>
      <c r="AD27" s="11">
        <v>12</v>
      </c>
    </row>
    <row r="28" spans="1:30" ht="12.75">
      <c r="A28" s="12">
        <v>1</v>
      </c>
      <c r="B28" s="12">
        <v>2</v>
      </c>
      <c r="C28" s="13" t="s">
        <v>172</v>
      </c>
      <c r="D28" s="11">
        <v>968</v>
      </c>
      <c r="E28" s="33">
        <v>787</v>
      </c>
      <c r="F28" s="33">
        <f t="shared" si="7"/>
        <v>181</v>
      </c>
      <c r="G28" s="14">
        <v>2</v>
      </c>
      <c r="H28" s="12">
        <v>1</v>
      </c>
      <c r="I28" s="12">
        <v>3</v>
      </c>
      <c r="J28" s="11">
        <v>372</v>
      </c>
      <c r="K28" s="33">
        <v>403</v>
      </c>
      <c r="L28" s="33">
        <f t="shared" si="8"/>
        <v>150</v>
      </c>
      <c r="M28" s="14">
        <v>2</v>
      </c>
      <c r="N28" s="14">
        <f t="shared" si="9"/>
        <v>4</v>
      </c>
      <c r="O28" s="12">
        <v>3</v>
      </c>
      <c r="P28" s="12">
        <v>3</v>
      </c>
      <c r="Q28" s="11">
        <v>443</v>
      </c>
      <c r="R28" s="33">
        <v>606.25</v>
      </c>
      <c r="S28" s="33">
        <f t="shared" si="10"/>
        <v>-13.25</v>
      </c>
      <c r="T28" s="14">
        <v>0</v>
      </c>
      <c r="U28" s="14">
        <f t="shared" si="11"/>
        <v>4</v>
      </c>
      <c r="V28" s="11">
        <v>2</v>
      </c>
      <c r="W28" s="11">
        <v>4</v>
      </c>
      <c r="X28" s="11">
        <v>398</v>
      </c>
      <c r="Y28" s="33">
        <v>591.75</v>
      </c>
      <c r="Z28" s="33">
        <f t="shared" si="12"/>
        <v>-207</v>
      </c>
      <c r="AA28" s="14">
        <v>0</v>
      </c>
      <c r="AB28" s="14">
        <f t="shared" si="13"/>
        <v>4</v>
      </c>
      <c r="AC28" s="11">
        <v>12</v>
      </c>
      <c r="AD28" s="11">
        <v>11</v>
      </c>
    </row>
    <row r="29" spans="1:30" ht="12.75">
      <c r="A29" s="12">
        <v>3</v>
      </c>
      <c r="B29" s="12">
        <v>1</v>
      </c>
      <c r="C29" s="4" t="s">
        <v>317</v>
      </c>
      <c r="D29" s="11">
        <v>143</v>
      </c>
      <c r="E29" s="33">
        <v>376.5</v>
      </c>
      <c r="F29" s="33">
        <f t="shared" si="7"/>
        <v>-233.5</v>
      </c>
      <c r="G29" s="14">
        <v>0</v>
      </c>
      <c r="H29" s="12">
        <v>2</v>
      </c>
      <c r="I29" s="12">
        <v>4</v>
      </c>
      <c r="J29" s="11">
        <v>717</v>
      </c>
      <c r="K29" s="33">
        <v>833</v>
      </c>
      <c r="L29" s="33">
        <f t="shared" si="8"/>
        <v>-349.5</v>
      </c>
      <c r="M29" s="14">
        <v>0</v>
      </c>
      <c r="N29" s="14">
        <f t="shared" si="9"/>
        <v>0</v>
      </c>
      <c r="O29" s="12">
        <v>1</v>
      </c>
      <c r="P29" s="12">
        <v>4</v>
      </c>
      <c r="Q29" s="11">
        <v>614</v>
      </c>
      <c r="R29" s="33">
        <v>703.25</v>
      </c>
      <c r="S29" s="33">
        <f t="shared" si="10"/>
        <v>-438.75</v>
      </c>
      <c r="T29" s="14">
        <v>2</v>
      </c>
      <c r="U29" s="14">
        <f t="shared" si="11"/>
        <v>2</v>
      </c>
      <c r="V29" s="11">
        <v>1</v>
      </c>
      <c r="W29" s="11">
        <v>4</v>
      </c>
      <c r="X29" s="34">
        <v>282</v>
      </c>
      <c r="Y29" s="33">
        <v>339</v>
      </c>
      <c r="Z29" s="33">
        <f t="shared" si="12"/>
        <v>-495.75</v>
      </c>
      <c r="AA29" s="14">
        <v>2</v>
      </c>
      <c r="AB29" s="14">
        <f t="shared" si="13"/>
        <v>4</v>
      </c>
      <c r="AC29" s="11">
        <v>13</v>
      </c>
      <c r="AD29" s="11">
        <v>13</v>
      </c>
    </row>
  </sheetData>
  <mergeCells count="2">
    <mergeCell ref="C1:F1"/>
    <mergeCell ref="C16:F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2" sqref="E2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5" t="s">
        <v>140</v>
      </c>
    </row>
    <row r="3" spans="1:3" ht="12.75">
      <c r="A3" s="1" t="s">
        <v>127</v>
      </c>
      <c r="B3" s="1" t="s">
        <v>128</v>
      </c>
      <c r="C3" s="1" t="s">
        <v>129</v>
      </c>
    </row>
    <row r="4" spans="1:4" ht="12.75">
      <c r="A4" s="1">
        <v>2</v>
      </c>
      <c r="B4" s="1">
        <v>13</v>
      </c>
      <c r="C4" s="1">
        <v>2</v>
      </c>
      <c r="D4" t="s">
        <v>320</v>
      </c>
    </row>
    <row r="5" spans="1:4" ht="12.75">
      <c r="A5" s="1">
        <v>2</v>
      </c>
      <c r="B5" s="1">
        <v>18</v>
      </c>
      <c r="C5" s="1">
        <v>2</v>
      </c>
      <c r="D5" t="s">
        <v>321</v>
      </c>
    </row>
    <row r="6" spans="1:4" ht="12.75">
      <c r="A6" s="1">
        <v>3</v>
      </c>
      <c r="B6" s="1">
        <v>2</v>
      </c>
      <c r="C6" s="1">
        <v>3</v>
      </c>
      <c r="D6" t="s">
        <v>322</v>
      </c>
    </row>
    <row r="7" spans="1:4" ht="12.75">
      <c r="A7" s="1">
        <v>4</v>
      </c>
      <c r="B7" s="1">
        <v>19</v>
      </c>
      <c r="C7" s="1">
        <v>4</v>
      </c>
      <c r="D7" t="s">
        <v>323</v>
      </c>
    </row>
    <row r="8" spans="1:4" ht="12.75">
      <c r="A8" s="1">
        <v>4</v>
      </c>
      <c r="B8" s="1">
        <v>20</v>
      </c>
      <c r="C8" s="1" t="s">
        <v>324</v>
      </c>
      <c r="D8" t="s">
        <v>325</v>
      </c>
    </row>
    <row r="10" spans="1:4" ht="12.75">
      <c r="A10" s="1">
        <v>4</v>
      </c>
      <c r="B10" s="1">
        <v>8</v>
      </c>
      <c r="C10" s="1">
        <v>1</v>
      </c>
      <c r="D10" t="s">
        <v>326</v>
      </c>
    </row>
    <row r="13" ht="12.75">
      <c r="A13" s="32" t="s">
        <v>330</v>
      </c>
    </row>
    <row r="14" ht="12.75">
      <c r="A14" s="32" t="s">
        <v>327</v>
      </c>
    </row>
    <row r="15" ht="12.75">
      <c r="A15" s="32" t="s">
        <v>328</v>
      </c>
    </row>
    <row r="16" ht="12.75">
      <c r="A16" s="32" t="s">
        <v>329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0"/>
  <sheetViews>
    <sheetView workbookViewId="0" topLeftCell="A1">
      <pane ySplit="1" topLeftCell="BM329" activePane="bottomLeft" state="frozen"/>
      <selection pane="topLeft" activeCell="A1" sqref="A1"/>
      <selection pane="bottomLeft" activeCell="AB120" sqref="AB120"/>
    </sheetView>
  </sheetViews>
  <sheetFormatPr defaultColWidth="9.140625" defaultRowHeight="12.75"/>
  <cols>
    <col min="1" max="1" width="3.7109375" style="1" customWidth="1"/>
    <col min="2" max="2" width="3.7109375" style="0" customWidth="1"/>
    <col min="3" max="4" width="3.28125" style="0" customWidth="1"/>
    <col min="5" max="5" width="3.28125" style="2" customWidth="1"/>
    <col min="6" max="8" width="2.28125" style="1" customWidth="1"/>
    <col min="9" max="9" width="3.00390625" style="1" customWidth="1"/>
    <col min="10" max="10" width="2.7109375" style="0" customWidth="1"/>
    <col min="11" max="12" width="2.7109375" style="1" customWidth="1"/>
    <col min="13" max="13" width="4.57421875" style="0" customWidth="1"/>
    <col min="14" max="14" width="4.57421875" style="1" customWidth="1"/>
    <col min="15" max="17" width="5.7109375" style="0" customWidth="1"/>
    <col min="18" max="18" width="2.140625" style="0" customWidth="1"/>
    <col min="19" max="21" width="5.7109375" style="10" customWidth="1"/>
    <col min="22" max="22" width="1.8515625" style="0" customWidth="1"/>
    <col min="23" max="25" width="5.7109375" style="0" customWidth="1"/>
    <col min="26" max="26" width="1.57421875" style="0" customWidth="1"/>
    <col min="27" max="29" width="5.7109375" style="0" customWidth="1"/>
  </cols>
  <sheetData>
    <row r="1" spans="1:14" ht="12.75">
      <c r="A1" s="1" t="s">
        <v>126</v>
      </c>
      <c r="B1" t="s">
        <v>95</v>
      </c>
      <c r="C1" s="1" t="s">
        <v>91</v>
      </c>
      <c r="D1" s="1" t="s">
        <v>92</v>
      </c>
      <c r="E1" s="3" t="s">
        <v>84</v>
      </c>
      <c r="F1" s="1" t="s">
        <v>89</v>
      </c>
      <c r="G1" s="1" t="s">
        <v>90</v>
      </c>
      <c r="H1" s="1" t="s">
        <v>3</v>
      </c>
      <c r="I1" s="1" t="s">
        <v>93</v>
      </c>
      <c r="J1" s="1" t="s">
        <v>85</v>
      </c>
      <c r="M1" s="1" t="s">
        <v>87</v>
      </c>
      <c r="N1" s="1" t="s">
        <v>88</v>
      </c>
    </row>
    <row r="2" spans="1:29" ht="12.75">
      <c r="A2" s="1">
        <v>1</v>
      </c>
      <c r="B2" s="16">
        <v>1</v>
      </c>
      <c r="C2" s="16">
        <v>1</v>
      </c>
      <c r="D2" s="16">
        <v>1</v>
      </c>
      <c r="E2" s="2">
        <v>13</v>
      </c>
      <c r="F2" s="17">
        <f>1+MOD(E2,3)</f>
        <v>2</v>
      </c>
      <c r="G2" s="17">
        <f>1+MOD(E2+1,3)</f>
        <v>3</v>
      </c>
      <c r="H2" s="17">
        <f>1+MOD(E2+2,3)</f>
        <v>1</v>
      </c>
      <c r="I2" s="17">
        <v>18</v>
      </c>
      <c r="J2" s="16">
        <v>24</v>
      </c>
      <c r="K2" s="17" t="str">
        <f aca="true" t="shared" si="0" ref="K2:K19">IF(J2=24,"G",IF(J2=12,"C",IF(J2=11,"S",IF(J2=10,"H",IF(J2=9,"D","N")))))</f>
        <v>G</v>
      </c>
      <c r="L2" s="17"/>
      <c r="M2" s="16">
        <v>120</v>
      </c>
      <c r="N2" s="17">
        <v>1</v>
      </c>
      <c r="O2">
        <f>IF($M2=0,0,IF($N2=1,$M2,0))</f>
        <v>120</v>
      </c>
      <c r="P2">
        <f>IF($M2=0,0,IF($N2=2,$M2,0))</f>
        <v>0</v>
      </c>
      <c r="Q2">
        <f>IF($M2=0,0,IF($N2=3,$M2,0))</f>
        <v>0</v>
      </c>
      <c r="S2" s="10">
        <f>O2+S1</f>
        <v>120</v>
      </c>
      <c r="T2" s="10">
        <f>P2+T1</f>
        <v>0</v>
      </c>
      <c r="U2" s="10">
        <f>Q2+U1</f>
        <v>0</v>
      </c>
      <c r="W2">
        <f>IF(O2&gt;0,O2+50,IF(O2&lt;0,O2-50,IF($M2&lt;0,40,0)))</f>
        <v>170</v>
      </c>
      <c r="X2">
        <f>IF(P2&gt;0,P2+50,IF(P2&lt;0,P2-50,IF($M2&lt;0,40,0)))</f>
        <v>0</v>
      </c>
      <c r="Y2">
        <f>IF(Q2&gt;0,Q2+50,IF(Q2&lt;0,Q2-50,IF($M2&lt;0,40,0)))</f>
        <v>0</v>
      </c>
      <c r="AA2">
        <f>W2+AA1</f>
        <v>170</v>
      </c>
      <c r="AB2">
        <f>X2+AB1</f>
        <v>0</v>
      </c>
      <c r="AC2">
        <f>Y2+AC1</f>
        <v>0</v>
      </c>
    </row>
    <row r="3" spans="1:29" ht="12.75">
      <c r="A3" s="1">
        <v>1</v>
      </c>
      <c r="B3" s="16">
        <v>2</v>
      </c>
      <c r="C3" s="16">
        <v>1</v>
      </c>
      <c r="D3" s="16">
        <v>2</v>
      </c>
      <c r="E3" s="2">
        <v>14</v>
      </c>
      <c r="F3" s="17">
        <f aca="true" t="shared" si="1" ref="F3:F19">1+MOD(E3,3)</f>
        <v>3</v>
      </c>
      <c r="G3" s="17">
        <f aca="true" t="shared" si="2" ref="G3:G19">1+MOD(E3+1,3)</f>
        <v>1</v>
      </c>
      <c r="H3" s="17">
        <f aca="true" t="shared" si="3" ref="H3:H19">1+MOD(E3+2,3)</f>
        <v>2</v>
      </c>
      <c r="I3" s="17">
        <v>18</v>
      </c>
      <c r="J3" s="16">
        <v>12</v>
      </c>
      <c r="K3" s="17" t="str">
        <f t="shared" si="0"/>
        <v>C</v>
      </c>
      <c r="L3" s="17"/>
      <c r="M3" s="16">
        <v>36</v>
      </c>
      <c r="N3" s="17">
        <v>1</v>
      </c>
      <c r="O3">
        <f aca="true" t="shared" si="4" ref="O3:O76">IF($M3=0,0,IF($N3=1,$M3,0))</f>
        <v>36</v>
      </c>
      <c r="P3">
        <f aca="true" t="shared" si="5" ref="P3:P76">IF($M3=0,0,IF($N3=2,$M3,0))</f>
        <v>0</v>
      </c>
      <c r="Q3">
        <f aca="true" t="shared" si="6" ref="Q3:Q76">IF($M3=0,0,IF($N3=3,$M3,0))</f>
        <v>0</v>
      </c>
      <c r="S3" s="10">
        <f aca="true" t="shared" si="7" ref="S3:U18">O3+S2</f>
        <v>156</v>
      </c>
      <c r="T3" s="10">
        <f t="shared" si="7"/>
        <v>0</v>
      </c>
      <c r="U3" s="10">
        <f t="shared" si="7"/>
        <v>0</v>
      </c>
      <c r="W3">
        <f aca="true" t="shared" si="8" ref="W3:Y18">IF(O3&gt;0,O3+50,IF(O3&lt;0,O3-50,IF($M3&lt;0,40,0)))</f>
        <v>86</v>
      </c>
      <c r="X3">
        <f t="shared" si="8"/>
        <v>0</v>
      </c>
      <c r="Y3">
        <f t="shared" si="8"/>
        <v>0</v>
      </c>
      <c r="AA3">
        <f aca="true" t="shared" si="9" ref="AA3:AC18">W3+AA2</f>
        <v>256</v>
      </c>
      <c r="AB3">
        <f t="shared" si="9"/>
        <v>0</v>
      </c>
      <c r="AC3">
        <f t="shared" si="9"/>
        <v>0</v>
      </c>
    </row>
    <row r="4" spans="1:29" ht="12.75">
      <c r="A4" s="1">
        <v>1</v>
      </c>
      <c r="B4" s="16">
        <v>3</v>
      </c>
      <c r="C4" s="16">
        <v>1</v>
      </c>
      <c r="D4" s="16">
        <v>3</v>
      </c>
      <c r="E4" s="2">
        <v>15</v>
      </c>
      <c r="F4" s="17">
        <f t="shared" si="1"/>
        <v>1</v>
      </c>
      <c r="G4" s="17">
        <f t="shared" si="2"/>
        <v>2</v>
      </c>
      <c r="H4" s="17">
        <f t="shared" si="3"/>
        <v>3</v>
      </c>
      <c r="I4" s="17">
        <v>22</v>
      </c>
      <c r="J4" s="16">
        <v>23</v>
      </c>
      <c r="K4" s="17" t="str">
        <f t="shared" si="0"/>
        <v>N</v>
      </c>
      <c r="L4" s="17"/>
      <c r="M4" s="16">
        <v>-46</v>
      </c>
      <c r="N4" s="17">
        <v>2</v>
      </c>
      <c r="O4">
        <f t="shared" si="4"/>
        <v>0</v>
      </c>
      <c r="P4">
        <f t="shared" si="5"/>
        <v>-46</v>
      </c>
      <c r="Q4">
        <f t="shared" si="6"/>
        <v>0</v>
      </c>
      <c r="S4" s="10">
        <f t="shared" si="7"/>
        <v>156</v>
      </c>
      <c r="T4" s="10">
        <f t="shared" si="7"/>
        <v>-46</v>
      </c>
      <c r="U4" s="10">
        <f t="shared" si="7"/>
        <v>0</v>
      </c>
      <c r="W4">
        <f t="shared" si="8"/>
        <v>40</v>
      </c>
      <c r="X4">
        <f t="shared" si="8"/>
        <v>-96</v>
      </c>
      <c r="Y4">
        <f t="shared" si="8"/>
        <v>40</v>
      </c>
      <c r="AA4">
        <f t="shared" si="9"/>
        <v>296</v>
      </c>
      <c r="AB4">
        <f t="shared" si="9"/>
        <v>-96</v>
      </c>
      <c r="AC4">
        <f t="shared" si="9"/>
        <v>40</v>
      </c>
    </row>
    <row r="5" spans="1:29" ht="12.75">
      <c r="A5" s="1">
        <v>1</v>
      </c>
      <c r="B5" s="16">
        <v>4</v>
      </c>
      <c r="C5" s="16">
        <v>1</v>
      </c>
      <c r="D5" s="16">
        <v>4</v>
      </c>
      <c r="E5" s="2">
        <v>16</v>
      </c>
      <c r="F5" s="17">
        <f t="shared" si="1"/>
        <v>2</v>
      </c>
      <c r="G5" s="17">
        <f t="shared" si="2"/>
        <v>3</v>
      </c>
      <c r="H5" s="17">
        <f t="shared" si="3"/>
        <v>1</v>
      </c>
      <c r="I5" s="17">
        <v>18</v>
      </c>
      <c r="J5" s="16">
        <v>9</v>
      </c>
      <c r="K5" s="17" t="str">
        <f t="shared" si="0"/>
        <v>D</v>
      </c>
      <c r="L5" s="17"/>
      <c r="M5" s="16">
        <v>18</v>
      </c>
      <c r="N5" s="17">
        <v>3</v>
      </c>
      <c r="O5">
        <f t="shared" si="4"/>
        <v>0</v>
      </c>
      <c r="P5">
        <f t="shared" si="5"/>
        <v>0</v>
      </c>
      <c r="Q5">
        <f t="shared" si="6"/>
        <v>18</v>
      </c>
      <c r="S5" s="10">
        <f t="shared" si="7"/>
        <v>156</v>
      </c>
      <c r="T5" s="10">
        <f t="shared" si="7"/>
        <v>-46</v>
      </c>
      <c r="U5" s="10">
        <f t="shared" si="7"/>
        <v>18</v>
      </c>
      <c r="W5">
        <f t="shared" si="8"/>
        <v>0</v>
      </c>
      <c r="X5">
        <f t="shared" si="8"/>
        <v>0</v>
      </c>
      <c r="Y5">
        <f t="shared" si="8"/>
        <v>68</v>
      </c>
      <c r="AA5">
        <f t="shared" si="9"/>
        <v>296</v>
      </c>
      <c r="AB5">
        <f t="shared" si="9"/>
        <v>-96</v>
      </c>
      <c r="AC5">
        <f t="shared" si="9"/>
        <v>108</v>
      </c>
    </row>
    <row r="6" spans="1:29" ht="12.75">
      <c r="A6" s="1">
        <v>1</v>
      </c>
      <c r="B6" s="16">
        <v>5</v>
      </c>
      <c r="C6" s="16">
        <v>1</v>
      </c>
      <c r="D6" s="16">
        <v>5</v>
      </c>
      <c r="E6" s="2">
        <v>17</v>
      </c>
      <c r="F6" s="17">
        <f t="shared" si="1"/>
        <v>3</v>
      </c>
      <c r="G6" s="17">
        <f t="shared" si="2"/>
        <v>1</v>
      </c>
      <c r="H6" s="17">
        <f t="shared" si="3"/>
        <v>2</v>
      </c>
      <c r="I6" s="17">
        <v>27</v>
      </c>
      <c r="J6" s="16">
        <v>12</v>
      </c>
      <c r="K6" s="17" t="str">
        <f t="shared" si="0"/>
        <v>C</v>
      </c>
      <c r="L6" s="17" t="s">
        <v>86</v>
      </c>
      <c r="M6" s="16">
        <v>48</v>
      </c>
      <c r="N6" s="17">
        <v>1</v>
      </c>
      <c r="O6">
        <f t="shared" si="4"/>
        <v>48</v>
      </c>
      <c r="P6">
        <f t="shared" si="5"/>
        <v>0</v>
      </c>
      <c r="Q6">
        <f t="shared" si="6"/>
        <v>0</v>
      </c>
      <c r="S6" s="10">
        <f t="shared" si="7"/>
        <v>204</v>
      </c>
      <c r="T6" s="10">
        <f t="shared" si="7"/>
        <v>-46</v>
      </c>
      <c r="U6" s="10">
        <f t="shared" si="7"/>
        <v>18</v>
      </c>
      <c r="W6">
        <f t="shared" si="8"/>
        <v>98</v>
      </c>
      <c r="X6">
        <f t="shared" si="8"/>
        <v>0</v>
      </c>
      <c r="Y6">
        <f t="shared" si="8"/>
        <v>0</v>
      </c>
      <c r="AA6">
        <f t="shared" si="9"/>
        <v>394</v>
      </c>
      <c r="AB6">
        <f t="shared" si="9"/>
        <v>-96</v>
      </c>
      <c r="AC6">
        <f t="shared" si="9"/>
        <v>108</v>
      </c>
    </row>
    <row r="7" spans="1:29" ht="12.75">
      <c r="A7" s="1">
        <v>1</v>
      </c>
      <c r="B7" s="16">
        <v>6</v>
      </c>
      <c r="C7" s="16">
        <v>1</v>
      </c>
      <c r="D7" s="16">
        <v>6</v>
      </c>
      <c r="E7" s="2">
        <v>18</v>
      </c>
      <c r="F7" s="17">
        <f t="shared" si="1"/>
        <v>1</v>
      </c>
      <c r="G7" s="17">
        <f t="shared" si="2"/>
        <v>2</v>
      </c>
      <c r="H7" s="17">
        <f t="shared" si="3"/>
        <v>3</v>
      </c>
      <c r="I7" s="17">
        <v>20</v>
      </c>
      <c r="J7" s="16">
        <v>23</v>
      </c>
      <c r="K7" s="17" t="str">
        <f t="shared" si="0"/>
        <v>N</v>
      </c>
      <c r="L7" s="17"/>
      <c r="M7" s="16">
        <v>23</v>
      </c>
      <c r="N7" s="17">
        <v>3</v>
      </c>
      <c r="O7">
        <f t="shared" si="4"/>
        <v>0</v>
      </c>
      <c r="P7">
        <f t="shared" si="5"/>
        <v>0</v>
      </c>
      <c r="Q7">
        <f t="shared" si="6"/>
        <v>23</v>
      </c>
      <c r="S7" s="10">
        <f t="shared" si="7"/>
        <v>204</v>
      </c>
      <c r="T7" s="10">
        <f t="shared" si="7"/>
        <v>-46</v>
      </c>
      <c r="U7" s="10">
        <f t="shared" si="7"/>
        <v>41</v>
      </c>
      <c r="W7">
        <f t="shared" si="8"/>
        <v>0</v>
      </c>
      <c r="X7">
        <f t="shared" si="8"/>
        <v>0</v>
      </c>
      <c r="Y7">
        <f t="shared" si="8"/>
        <v>73</v>
      </c>
      <c r="AA7">
        <f t="shared" si="9"/>
        <v>394</v>
      </c>
      <c r="AB7">
        <f t="shared" si="9"/>
        <v>-96</v>
      </c>
      <c r="AC7">
        <f t="shared" si="9"/>
        <v>181</v>
      </c>
    </row>
    <row r="8" spans="1:29" ht="12.75">
      <c r="A8" s="1">
        <v>1</v>
      </c>
      <c r="B8" s="16">
        <v>7</v>
      </c>
      <c r="C8" s="16">
        <v>1</v>
      </c>
      <c r="D8" s="16">
        <v>7</v>
      </c>
      <c r="E8" s="2">
        <v>1</v>
      </c>
      <c r="F8" s="17">
        <f t="shared" si="1"/>
        <v>2</v>
      </c>
      <c r="G8" s="17">
        <f t="shared" si="2"/>
        <v>3</v>
      </c>
      <c r="H8" s="17">
        <f t="shared" si="3"/>
        <v>1</v>
      </c>
      <c r="I8" s="17">
        <v>18</v>
      </c>
      <c r="J8" s="16">
        <v>24</v>
      </c>
      <c r="K8" s="17" t="str">
        <f t="shared" si="0"/>
        <v>G</v>
      </c>
      <c r="L8" s="17"/>
      <c r="M8" s="16">
        <v>48</v>
      </c>
      <c r="N8" s="17">
        <v>2</v>
      </c>
      <c r="O8">
        <f t="shared" si="4"/>
        <v>0</v>
      </c>
      <c r="P8">
        <f t="shared" si="5"/>
        <v>48</v>
      </c>
      <c r="Q8">
        <f t="shared" si="6"/>
        <v>0</v>
      </c>
      <c r="S8" s="10">
        <f t="shared" si="7"/>
        <v>204</v>
      </c>
      <c r="T8" s="10">
        <f t="shared" si="7"/>
        <v>2</v>
      </c>
      <c r="U8" s="10">
        <f t="shared" si="7"/>
        <v>41</v>
      </c>
      <c r="W8">
        <f t="shared" si="8"/>
        <v>0</v>
      </c>
      <c r="X8">
        <f t="shared" si="8"/>
        <v>98</v>
      </c>
      <c r="Y8">
        <f t="shared" si="8"/>
        <v>0</v>
      </c>
      <c r="AA8">
        <f t="shared" si="9"/>
        <v>394</v>
      </c>
      <c r="AB8">
        <f t="shared" si="9"/>
        <v>2</v>
      </c>
      <c r="AC8">
        <f t="shared" si="9"/>
        <v>181</v>
      </c>
    </row>
    <row r="9" spans="1:29" ht="12.75">
      <c r="A9" s="1">
        <v>1</v>
      </c>
      <c r="B9" s="16">
        <v>8</v>
      </c>
      <c r="C9" s="16">
        <v>1</v>
      </c>
      <c r="D9" s="16">
        <v>8</v>
      </c>
      <c r="E9" s="2">
        <v>2</v>
      </c>
      <c r="F9" s="17">
        <f t="shared" si="1"/>
        <v>3</v>
      </c>
      <c r="G9" s="17">
        <f t="shared" si="2"/>
        <v>1</v>
      </c>
      <c r="H9" s="17">
        <f t="shared" si="3"/>
        <v>2</v>
      </c>
      <c r="I9" s="17">
        <v>18</v>
      </c>
      <c r="J9" s="16">
        <v>24</v>
      </c>
      <c r="K9" s="17" t="str">
        <f t="shared" si="0"/>
        <v>G</v>
      </c>
      <c r="L9" s="17" t="s">
        <v>86</v>
      </c>
      <c r="M9" s="16">
        <v>72</v>
      </c>
      <c r="N9" s="17">
        <v>1</v>
      </c>
      <c r="O9">
        <f t="shared" si="4"/>
        <v>72</v>
      </c>
      <c r="P9">
        <f t="shared" si="5"/>
        <v>0</v>
      </c>
      <c r="Q9">
        <f t="shared" si="6"/>
        <v>0</v>
      </c>
      <c r="S9" s="10">
        <f t="shared" si="7"/>
        <v>276</v>
      </c>
      <c r="T9" s="10">
        <f t="shared" si="7"/>
        <v>2</v>
      </c>
      <c r="U9" s="10">
        <f t="shared" si="7"/>
        <v>41</v>
      </c>
      <c r="W9">
        <f t="shared" si="8"/>
        <v>122</v>
      </c>
      <c r="X9">
        <f t="shared" si="8"/>
        <v>0</v>
      </c>
      <c r="Y9">
        <f t="shared" si="8"/>
        <v>0</v>
      </c>
      <c r="AA9">
        <f t="shared" si="9"/>
        <v>516</v>
      </c>
      <c r="AB9">
        <f t="shared" si="9"/>
        <v>2</v>
      </c>
      <c r="AC9">
        <f t="shared" si="9"/>
        <v>181</v>
      </c>
    </row>
    <row r="10" spans="1:29" ht="12.75">
      <c r="A10" s="1">
        <v>1</v>
      </c>
      <c r="B10" s="16">
        <v>9</v>
      </c>
      <c r="C10" s="16">
        <v>1</v>
      </c>
      <c r="D10" s="16">
        <v>9</v>
      </c>
      <c r="E10" s="2">
        <v>3</v>
      </c>
      <c r="F10" s="17">
        <f t="shared" si="1"/>
        <v>1</v>
      </c>
      <c r="G10" s="17">
        <f t="shared" si="2"/>
        <v>2</v>
      </c>
      <c r="H10" s="17">
        <f t="shared" si="3"/>
        <v>3</v>
      </c>
      <c r="I10" s="17">
        <v>18</v>
      </c>
      <c r="J10" s="16">
        <v>12</v>
      </c>
      <c r="K10" s="17" t="str">
        <f t="shared" si="0"/>
        <v>C</v>
      </c>
      <c r="L10" s="17"/>
      <c r="M10" s="16">
        <v>-48</v>
      </c>
      <c r="N10" s="17">
        <v>3</v>
      </c>
      <c r="O10">
        <f t="shared" si="4"/>
        <v>0</v>
      </c>
      <c r="P10">
        <f t="shared" si="5"/>
        <v>0</v>
      </c>
      <c r="Q10">
        <f t="shared" si="6"/>
        <v>-48</v>
      </c>
      <c r="S10" s="10">
        <f t="shared" si="7"/>
        <v>276</v>
      </c>
      <c r="T10" s="10">
        <f t="shared" si="7"/>
        <v>2</v>
      </c>
      <c r="U10" s="10">
        <f t="shared" si="7"/>
        <v>-7</v>
      </c>
      <c r="W10">
        <f t="shared" si="8"/>
        <v>40</v>
      </c>
      <c r="X10">
        <f t="shared" si="8"/>
        <v>40</v>
      </c>
      <c r="Y10">
        <f t="shared" si="8"/>
        <v>-98</v>
      </c>
      <c r="AA10">
        <f t="shared" si="9"/>
        <v>556</v>
      </c>
      <c r="AB10">
        <f t="shared" si="9"/>
        <v>42</v>
      </c>
      <c r="AC10">
        <f t="shared" si="9"/>
        <v>83</v>
      </c>
    </row>
    <row r="11" spans="1:29" ht="12.75">
      <c r="A11" s="1">
        <v>1</v>
      </c>
      <c r="B11" s="16">
        <v>10</v>
      </c>
      <c r="C11" s="16">
        <v>1</v>
      </c>
      <c r="D11" s="16">
        <v>10</v>
      </c>
      <c r="E11" s="2">
        <v>4</v>
      </c>
      <c r="F11" s="17">
        <f t="shared" si="1"/>
        <v>2</v>
      </c>
      <c r="G11" s="17">
        <f t="shared" si="2"/>
        <v>3</v>
      </c>
      <c r="H11" s="17">
        <f t="shared" si="3"/>
        <v>1</v>
      </c>
      <c r="I11" s="17">
        <v>20</v>
      </c>
      <c r="J11" s="16">
        <v>12</v>
      </c>
      <c r="K11" s="17" t="str">
        <f t="shared" si="0"/>
        <v>C</v>
      </c>
      <c r="L11" s="17"/>
      <c r="M11" s="16">
        <v>24</v>
      </c>
      <c r="N11" s="17">
        <v>1</v>
      </c>
      <c r="O11">
        <f t="shared" si="4"/>
        <v>24</v>
      </c>
      <c r="P11">
        <f t="shared" si="5"/>
        <v>0</v>
      </c>
      <c r="Q11">
        <f t="shared" si="6"/>
        <v>0</v>
      </c>
      <c r="S11" s="10">
        <f t="shared" si="7"/>
        <v>300</v>
      </c>
      <c r="T11" s="10">
        <f t="shared" si="7"/>
        <v>2</v>
      </c>
      <c r="U11" s="10">
        <f t="shared" si="7"/>
        <v>-7</v>
      </c>
      <c r="W11">
        <f t="shared" si="8"/>
        <v>74</v>
      </c>
      <c r="X11">
        <f t="shared" si="8"/>
        <v>0</v>
      </c>
      <c r="Y11">
        <f t="shared" si="8"/>
        <v>0</v>
      </c>
      <c r="AA11">
        <f t="shared" si="9"/>
        <v>630</v>
      </c>
      <c r="AB11">
        <f t="shared" si="9"/>
        <v>42</v>
      </c>
      <c r="AC11">
        <f t="shared" si="9"/>
        <v>83</v>
      </c>
    </row>
    <row r="12" spans="1:29" ht="12.75">
      <c r="A12" s="1">
        <v>1</v>
      </c>
      <c r="B12" s="16">
        <v>11</v>
      </c>
      <c r="C12" s="16">
        <v>1</v>
      </c>
      <c r="D12" s="16">
        <v>11</v>
      </c>
      <c r="E12" s="2">
        <v>5</v>
      </c>
      <c r="F12" s="17">
        <f t="shared" si="1"/>
        <v>3</v>
      </c>
      <c r="G12" s="17">
        <f>1+MOD(E12+1,3)</f>
        <v>1</v>
      </c>
      <c r="H12" s="17">
        <f>1+MOD(E12+2,3)</f>
        <v>2</v>
      </c>
      <c r="I12" s="17">
        <v>18</v>
      </c>
      <c r="J12" s="16">
        <v>9</v>
      </c>
      <c r="K12" s="17" t="str">
        <f t="shared" si="0"/>
        <v>D</v>
      </c>
      <c r="L12" s="17" t="s">
        <v>86</v>
      </c>
      <c r="M12" s="16">
        <v>27</v>
      </c>
      <c r="N12" s="17">
        <v>3</v>
      </c>
      <c r="O12">
        <f t="shared" si="4"/>
        <v>0</v>
      </c>
      <c r="P12">
        <f t="shared" si="5"/>
        <v>0</v>
      </c>
      <c r="Q12">
        <f t="shared" si="6"/>
        <v>27</v>
      </c>
      <c r="S12" s="10">
        <f t="shared" si="7"/>
        <v>300</v>
      </c>
      <c r="T12" s="10">
        <f t="shared" si="7"/>
        <v>2</v>
      </c>
      <c r="U12" s="10">
        <f t="shared" si="7"/>
        <v>20</v>
      </c>
      <c r="W12">
        <f t="shared" si="8"/>
        <v>0</v>
      </c>
      <c r="X12">
        <f t="shared" si="8"/>
        <v>0</v>
      </c>
      <c r="Y12">
        <f t="shared" si="8"/>
        <v>77</v>
      </c>
      <c r="AA12">
        <f t="shared" si="9"/>
        <v>630</v>
      </c>
      <c r="AB12">
        <f t="shared" si="9"/>
        <v>42</v>
      </c>
      <c r="AC12">
        <f t="shared" si="9"/>
        <v>160</v>
      </c>
    </row>
    <row r="13" spans="1:29" ht="12.75">
      <c r="A13" s="1">
        <v>1</v>
      </c>
      <c r="B13" s="16">
        <v>12</v>
      </c>
      <c r="C13" s="16">
        <v>1</v>
      </c>
      <c r="D13" s="16">
        <v>12</v>
      </c>
      <c r="E13" s="2">
        <v>6</v>
      </c>
      <c r="F13" s="17">
        <f t="shared" si="1"/>
        <v>1</v>
      </c>
      <c r="G13" s="17">
        <f t="shared" si="2"/>
        <v>2</v>
      </c>
      <c r="H13" s="17">
        <f t="shared" si="3"/>
        <v>3</v>
      </c>
      <c r="I13" s="17">
        <v>18</v>
      </c>
      <c r="J13" s="16">
        <v>24</v>
      </c>
      <c r="K13" s="17" t="str">
        <f t="shared" si="0"/>
        <v>G</v>
      </c>
      <c r="L13" s="17"/>
      <c r="M13" s="16">
        <v>72</v>
      </c>
      <c r="N13" s="17">
        <v>1</v>
      </c>
      <c r="O13">
        <f t="shared" si="4"/>
        <v>72</v>
      </c>
      <c r="P13">
        <f t="shared" si="5"/>
        <v>0</v>
      </c>
      <c r="Q13">
        <f t="shared" si="6"/>
        <v>0</v>
      </c>
      <c r="S13" s="10">
        <f t="shared" si="7"/>
        <v>372</v>
      </c>
      <c r="T13" s="10">
        <f t="shared" si="7"/>
        <v>2</v>
      </c>
      <c r="U13" s="10">
        <f t="shared" si="7"/>
        <v>20</v>
      </c>
      <c r="W13">
        <f t="shared" si="8"/>
        <v>122</v>
      </c>
      <c r="X13">
        <f t="shared" si="8"/>
        <v>0</v>
      </c>
      <c r="Y13">
        <f t="shared" si="8"/>
        <v>0</v>
      </c>
      <c r="AA13">
        <f t="shared" si="9"/>
        <v>752</v>
      </c>
      <c r="AB13">
        <f t="shared" si="9"/>
        <v>42</v>
      </c>
      <c r="AC13">
        <f t="shared" si="9"/>
        <v>160</v>
      </c>
    </row>
    <row r="14" spans="1:29" ht="12.75">
      <c r="A14" s="1">
        <v>1</v>
      </c>
      <c r="B14" s="16">
        <v>13</v>
      </c>
      <c r="C14" s="16">
        <v>1</v>
      </c>
      <c r="D14" s="16">
        <v>13</v>
      </c>
      <c r="E14" s="2">
        <v>7</v>
      </c>
      <c r="F14" s="17">
        <f t="shared" si="1"/>
        <v>2</v>
      </c>
      <c r="G14" s="17">
        <f t="shared" si="2"/>
        <v>3</v>
      </c>
      <c r="H14" s="17">
        <f t="shared" si="3"/>
        <v>1</v>
      </c>
      <c r="I14" s="17">
        <v>20</v>
      </c>
      <c r="J14" s="16">
        <v>12</v>
      </c>
      <c r="K14" s="17" t="str">
        <f t="shared" si="0"/>
        <v>C</v>
      </c>
      <c r="L14" s="17"/>
      <c r="M14" s="16">
        <v>24</v>
      </c>
      <c r="N14" s="17">
        <v>1</v>
      </c>
      <c r="O14">
        <f t="shared" si="4"/>
        <v>24</v>
      </c>
      <c r="P14">
        <f t="shared" si="5"/>
        <v>0</v>
      </c>
      <c r="Q14">
        <f t="shared" si="6"/>
        <v>0</v>
      </c>
      <c r="S14" s="10">
        <f t="shared" si="7"/>
        <v>396</v>
      </c>
      <c r="T14" s="10">
        <f t="shared" si="7"/>
        <v>2</v>
      </c>
      <c r="U14" s="10">
        <f t="shared" si="7"/>
        <v>20</v>
      </c>
      <c r="W14">
        <f t="shared" si="8"/>
        <v>74</v>
      </c>
      <c r="X14">
        <f t="shared" si="8"/>
        <v>0</v>
      </c>
      <c r="Y14">
        <f t="shared" si="8"/>
        <v>0</v>
      </c>
      <c r="AA14">
        <f t="shared" si="9"/>
        <v>826</v>
      </c>
      <c r="AB14">
        <f t="shared" si="9"/>
        <v>42</v>
      </c>
      <c r="AC14">
        <f t="shared" si="9"/>
        <v>160</v>
      </c>
    </row>
    <row r="15" spans="1:29" ht="12.75">
      <c r="A15" s="1">
        <v>1</v>
      </c>
      <c r="B15" s="16">
        <v>14</v>
      </c>
      <c r="C15" s="16">
        <v>1</v>
      </c>
      <c r="D15" s="16">
        <v>14</v>
      </c>
      <c r="E15" s="2">
        <v>8</v>
      </c>
      <c r="F15" s="17">
        <f t="shared" si="1"/>
        <v>3</v>
      </c>
      <c r="G15" s="17">
        <f t="shared" si="2"/>
        <v>1</v>
      </c>
      <c r="H15" s="17">
        <f t="shared" si="3"/>
        <v>2</v>
      </c>
      <c r="I15" s="17">
        <v>18</v>
      </c>
      <c r="J15" s="16">
        <v>11</v>
      </c>
      <c r="K15" s="17" t="str">
        <f t="shared" si="0"/>
        <v>S</v>
      </c>
      <c r="L15" s="17"/>
      <c r="M15" s="16">
        <v>-44</v>
      </c>
      <c r="N15" s="17">
        <v>3</v>
      </c>
      <c r="O15">
        <f t="shared" si="4"/>
        <v>0</v>
      </c>
      <c r="P15">
        <f t="shared" si="5"/>
        <v>0</v>
      </c>
      <c r="Q15">
        <f t="shared" si="6"/>
        <v>-44</v>
      </c>
      <c r="S15" s="10">
        <f t="shared" si="7"/>
        <v>396</v>
      </c>
      <c r="T15" s="10">
        <f t="shared" si="7"/>
        <v>2</v>
      </c>
      <c r="U15" s="10">
        <f t="shared" si="7"/>
        <v>-24</v>
      </c>
      <c r="W15">
        <f t="shared" si="8"/>
        <v>40</v>
      </c>
      <c r="X15">
        <f t="shared" si="8"/>
        <v>40</v>
      </c>
      <c r="Y15">
        <f t="shared" si="8"/>
        <v>-94</v>
      </c>
      <c r="AA15">
        <f t="shared" si="9"/>
        <v>866</v>
      </c>
      <c r="AB15">
        <f t="shared" si="9"/>
        <v>82</v>
      </c>
      <c r="AC15">
        <f t="shared" si="9"/>
        <v>66</v>
      </c>
    </row>
    <row r="16" spans="1:29" ht="12.75">
      <c r="A16" s="1">
        <v>1</v>
      </c>
      <c r="B16" s="16">
        <v>15</v>
      </c>
      <c r="C16" s="16">
        <v>1</v>
      </c>
      <c r="D16" s="16">
        <v>15</v>
      </c>
      <c r="E16" s="2">
        <v>9</v>
      </c>
      <c r="F16" s="17">
        <f t="shared" si="1"/>
        <v>1</v>
      </c>
      <c r="G16" s="17">
        <f t="shared" si="2"/>
        <v>2</v>
      </c>
      <c r="H16" s="17">
        <f t="shared" si="3"/>
        <v>3</v>
      </c>
      <c r="I16" s="17">
        <v>18</v>
      </c>
      <c r="J16" s="16">
        <v>24</v>
      </c>
      <c r="K16" s="17" t="str">
        <f t="shared" si="0"/>
        <v>G</v>
      </c>
      <c r="L16" s="17"/>
      <c r="M16" s="16">
        <v>48</v>
      </c>
      <c r="N16" s="17">
        <v>2</v>
      </c>
      <c r="O16">
        <f t="shared" si="4"/>
        <v>0</v>
      </c>
      <c r="P16">
        <f t="shared" si="5"/>
        <v>48</v>
      </c>
      <c r="Q16">
        <f t="shared" si="6"/>
        <v>0</v>
      </c>
      <c r="S16" s="10">
        <f t="shared" si="7"/>
        <v>396</v>
      </c>
      <c r="T16" s="10">
        <f t="shared" si="7"/>
        <v>50</v>
      </c>
      <c r="U16" s="10">
        <f t="shared" si="7"/>
        <v>-24</v>
      </c>
      <c r="W16">
        <f t="shared" si="8"/>
        <v>0</v>
      </c>
      <c r="X16">
        <f t="shared" si="8"/>
        <v>98</v>
      </c>
      <c r="Y16">
        <f t="shared" si="8"/>
        <v>0</v>
      </c>
      <c r="AA16">
        <f t="shared" si="9"/>
        <v>866</v>
      </c>
      <c r="AB16">
        <f t="shared" si="9"/>
        <v>180</v>
      </c>
      <c r="AC16">
        <f t="shared" si="9"/>
        <v>66</v>
      </c>
    </row>
    <row r="17" spans="1:29" ht="12.75">
      <c r="A17" s="1">
        <v>1</v>
      </c>
      <c r="B17" s="16">
        <v>16</v>
      </c>
      <c r="C17" s="16">
        <v>1</v>
      </c>
      <c r="D17" s="16">
        <v>16</v>
      </c>
      <c r="E17" s="2">
        <v>10</v>
      </c>
      <c r="F17" s="17">
        <f t="shared" si="1"/>
        <v>2</v>
      </c>
      <c r="G17" s="17">
        <f t="shared" si="2"/>
        <v>3</v>
      </c>
      <c r="H17" s="17">
        <f t="shared" si="3"/>
        <v>1</v>
      </c>
      <c r="I17" s="17">
        <v>22</v>
      </c>
      <c r="J17" s="16">
        <v>12</v>
      </c>
      <c r="K17" s="17" t="str">
        <f t="shared" si="0"/>
        <v>C</v>
      </c>
      <c r="L17" s="17"/>
      <c r="M17" s="16">
        <v>24</v>
      </c>
      <c r="N17" s="17">
        <v>1</v>
      </c>
      <c r="O17">
        <f t="shared" si="4"/>
        <v>24</v>
      </c>
      <c r="P17">
        <f t="shared" si="5"/>
        <v>0</v>
      </c>
      <c r="Q17">
        <f t="shared" si="6"/>
        <v>0</v>
      </c>
      <c r="S17" s="10">
        <f t="shared" si="7"/>
        <v>420</v>
      </c>
      <c r="T17" s="10">
        <f t="shared" si="7"/>
        <v>50</v>
      </c>
      <c r="U17" s="10">
        <f t="shared" si="7"/>
        <v>-24</v>
      </c>
      <c r="W17">
        <f t="shared" si="8"/>
        <v>74</v>
      </c>
      <c r="X17">
        <f t="shared" si="8"/>
        <v>0</v>
      </c>
      <c r="Y17">
        <f t="shared" si="8"/>
        <v>0</v>
      </c>
      <c r="AA17">
        <f t="shared" si="9"/>
        <v>940</v>
      </c>
      <c r="AB17">
        <f t="shared" si="9"/>
        <v>180</v>
      </c>
      <c r="AC17">
        <f t="shared" si="9"/>
        <v>66</v>
      </c>
    </row>
    <row r="18" spans="1:29" ht="12.75">
      <c r="A18" s="1">
        <v>1</v>
      </c>
      <c r="B18" s="16">
        <v>17</v>
      </c>
      <c r="C18" s="16">
        <v>1</v>
      </c>
      <c r="D18" s="16">
        <v>17</v>
      </c>
      <c r="E18" s="2">
        <v>11</v>
      </c>
      <c r="F18" s="17">
        <f t="shared" si="1"/>
        <v>3</v>
      </c>
      <c r="G18" s="17">
        <f t="shared" si="2"/>
        <v>1</v>
      </c>
      <c r="H18" s="17">
        <f t="shared" si="3"/>
        <v>2</v>
      </c>
      <c r="I18" s="17">
        <v>18</v>
      </c>
      <c r="J18" s="16">
        <v>12</v>
      </c>
      <c r="K18" s="17" t="str">
        <f t="shared" si="0"/>
        <v>C</v>
      </c>
      <c r="L18" s="17"/>
      <c r="M18" s="16">
        <v>24</v>
      </c>
      <c r="N18" s="17">
        <v>1</v>
      </c>
      <c r="O18">
        <f t="shared" si="4"/>
        <v>24</v>
      </c>
      <c r="P18">
        <f t="shared" si="5"/>
        <v>0</v>
      </c>
      <c r="Q18">
        <f t="shared" si="6"/>
        <v>0</v>
      </c>
      <c r="S18" s="10">
        <f t="shared" si="7"/>
        <v>444</v>
      </c>
      <c r="T18" s="10">
        <f t="shared" si="7"/>
        <v>50</v>
      </c>
      <c r="U18" s="10">
        <f t="shared" si="7"/>
        <v>-24</v>
      </c>
      <c r="W18">
        <f t="shared" si="8"/>
        <v>74</v>
      </c>
      <c r="X18">
        <f t="shared" si="8"/>
        <v>0</v>
      </c>
      <c r="Y18">
        <f t="shared" si="8"/>
        <v>0</v>
      </c>
      <c r="AA18">
        <f t="shared" si="9"/>
        <v>1014</v>
      </c>
      <c r="AB18">
        <f t="shared" si="9"/>
        <v>180</v>
      </c>
      <c r="AC18">
        <f t="shared" si="9"/>
        <v>66</v>
      </c>
    </row>
    <row r="19" spans="1:29" ht="12.75">
      <c r="A19" s="1">
        <v>1</v>
      </c>
      <c r="B19" s="16">
        <v>18</v>
      </c>
      <c r="C19" s="16">
        <v>1</v>
      </c>
      <c r="D19" s="16">
        <v>18</v>
      </c>
      <c r="E19" s="2">
        <v>12</v>
      </c>
      <c r="F19" s="17">
        <f t="shared" si="1"/>
        <v>1</v>
      </c>
      <c r="G19" s="17">
        <f t="shared" si="2"/>
        <v>2</v>
      </c>
      <c r="H19" s="17">
        <f t="shared" si="3"/>
        <v>3</v>
      </c>
      <c r="I19" s="17">
        <v>18</v>
      </c>
      <c r="J19" s="16">
        <v>9</v>
      </c>
      <c r="K19" s="17" t="str">
        <f t="shared" si="0"/>
        <v>D</v>
      </c>
      <c r="L19" s="17" t="s">
        <v>86</v>
      </c>
      <c r="M19" s="16">
        <v>27</v>
      </c>
      <c r="N19" s="17">
        <v>3</v>
      </c>
      <c r="O19">
        <f t="shared" si="4"/>
        <v>0</v>
      </c>
      <c r="P19">
        <f t="shared" si="5"/>
        <v>0</v>
      </c>
      <c r="Q19">
        <f t="shared" si="6"/>
        <v>27</v>
      </c>
      <c r="S19" s="10">
        <f>O19+S18</f>
        <v>444</v>
      </c>
      <c r="T19" s="10">
        <f>P19+T18</f>
        <v>50</v>
      </c>
      <c r="U19" s="10">
        <f>Q19+U18</f>
        <v>3</v>
      </c>
      <c r="W19">
        <f>IF(O19&gt;0,O19+50,IF(O19&lt;0,O19-50,IF($M19&lt;0,40,0)))</f>
        <v>0</v>
      </c>
      <c r="X19">
        <f>IF(P19&gt;0,P19+50,IF(P19&lt;0,P19-50,IF($M19&lt;0,40,0)))</f>
        <v>0</v>
      </c>
      <c r="Y19">
        <f>IF(Q19&gt;0,Q19+50,IF(Q19&lt;0,Q19-50,IF($M19&lt;0,40,0)))</f>
        <v>77</v>
      </c>
      <c r="AA19">
        <f>W19+AA18</f>
        <v>1014</v>
      </c>
      <c r="AB19">
        <f>X19+AB18</f>
        <v>180</v>
      </c>
      <c r="AC19">
        <f>Y19+AC18</f>
        <v>143</v>
      </c>
    </row>
    <row r="20" spans="2:14" ht="12.75">
      <c r="B20" s="16"/>
      <c r="C20" s="16"/>
      <c r="D20" s="16"/>
      <c r="F20" s="17"/>
      <c r="G20" s="17"/>
      <c r="H20" s="17"/>
      <c r="I20" s="17"/>
      <c r="J20" s="16"/>
      <c r="K20" s="17"/>
      <c r="L20" s="17"/>
      <c r="M20" s="16"/>
      <c r="N20" s="17"/>
    </row>
    <row r="21" spans="1:29" ht="12.75">
      <c r="A21" s="1">
        <v>1</v>
      </c>
      <c r="B21" s="10">
        <v>19</v>
      </c>
      <c r="C21" s="10">
        <v>2</v>
      </c>
      <c r="D21" s="10">
        <v>1</v>
      </c>
      <c r="E21" s="20">
        <v>10</v>
      </c>
      <c r="F21" s="21">
        <f aca="true" t="shared" si="10" ref="F21:F38">1+MOD(E21,3)</f>
        <v>2</v>
      </c>
      <c r="G21" s="21">
        <f aca="true" t="shared" si="11" ref="G21:G38">1+MOD(E21+1,3)</f>
        <v>3</v>
      </c>
      <c r="H21" s="21">
        <f aca="true" t="shared" si="12" ref="H21:H38">1+MOD(E21+2,3)</f>
        <v>1</v>
      </c>
      <c r="I21" s="21">
        <v>30</v>
      </c>
      <c r="J21" s="10">
        <v>24</v>
      </c>
      <c r="K21" s="21" t="str">
        <f aca="true" t="shared" si="13" ref="K21:K38">IF(J21=24,"G",IF(J21=12,"C",IF(J21=11,"S",IF(J21=10,"H",IF(J21=9,"D","N")))))</f>
        <v>G</v>
      </c>
      <c r="L21" s="21"/>
      <c r="M21" s="10">
        <v>48</v>
      </c>
      <c r="N21" s="21">
        <v>1</v>
      </c>
      <c r="O21">
        <f t="shared" si="4"/>
        <v>48</v>
      </c>
      <c r="P21">
        <f t="shared" si="5"/>
        <v>0</v>
      </c>
      <c r="Q21">
        <f t="shared" si="6"/>
        <v>0</v>
      </c>
      <c r="S21" s="10">
        <f aca="true" t="shared" si="14" ref="S21:U84">O21+S20</f>
        <v>48</v>
      </c>
      <c r="T21" s="10">
        <f t="shared" si="14"/>
        <v>0</v>
      </c>
      <c r="U21" s="10">
        <f t="shared" si="14"/>
        <v>0</v>
      </c>
      <c r="W21">
        <f aca="true" t="shared" si="15" ref="W21:Y84">IF(O21&gt;0,O21+50,IF(O21&lt;0,O21-50,IF($M21&lt;0,40,0)))</f>
        <v>98</v>
      </c>
      <c r="X21">
        <f t="shared" si="15"/>
        <v>0</v>
      </c>
      <c r="Y21">
        <f t="shared" si="15"/>
        <v>0</v>
      </c>
      <c r="AA21">
        <f aca="true" t="shared" si="16" ref="AA21:AC84">W21+AA20</f>
        <v>98</v>
      </c>
      <c r="AB21">
        <f t="shared" si="16"/>
        <v>0</v>
      </c>
      <c r="AC21">
        <f t="shared" si="16"/>
        <v>0</v>
      </c>
    </row>
    <row r="22" spans="1:29" ht="12.75">
      <c r="A22" s="1">
        <v>1</v>
      </c>
      <c r="B22" s="10">
        <v>20</v>
      </c>
      <c r="C22" s="10">
        <v>2</v>
      </c>
      <c r="D22" s="10">
        <v>2</v>
      </c>
      <c r="E22" s="20">
        <v>11</v>
      </c>
      <c r="F22" s="21">
        <f t="shared" si="10"/>
        <v>3</v>
      </c>
      <c r="G22" s="21">
        <f t="shared" si="11"/>
        <v>1</v>
      </c>
      <c r="H22" s="21">
        <f t="shared" si="12"/>
        <v>2</v>
      </c>
      <c r="I22" s="21">
        <v>18</v>
      </c>
      <c r="J22" s="10">
        <v>12</v>
      </c>
      <c r="K22" s="21" t="str">
        <f t="shared" si="13"/>
        <v>C</v>
      </c>
      <c r="L22" s="21"/>
      <c r="M22" s="10">
        <v>24</v>
      </c>
      <c r="N22" s="21">
        <v>1</v>
      </c>
      <c r="O22">
        <f t="shared" si="4"/>
        <v>24</v>
      </c>
      <c r="P22">
        <f t="shared" si="5"/>
        <v>0</v>
      </c>
      <c r="Q22">
        <f t="shared" si="6"/>
        <v>0</v>
      </c>
      <c r="S22" s="10">
        <f t="shared" si="14"/>
        <v>72</v>
      </c>
      <c r="T22" s="10">
        <f t="shared" si="14"/>
        <v>0</v>
      </c>
      <c r="U22" s="10">
        <f t="shared" si="14"/>
        <v>0</v>
      </c>
      <c r="W22">
        <f t="shared" si="15"/>
        <v>74</v>
      </c>
      <c r="X22">
        <f t="shared" si="15"/>
        <v>0</v>
      </c>
      <c r="Y22">
        <f t="shared" si="15"/>
        <v>0</v>
      </c>
      <c r="AA22">
        <f t="shared" si="16"/>
        <v>172</v>
      </c>
      <c r="AB22">
        <f t="shared" si="16"/>
        <v>0</v>
      </c>
      <c r="AC22">
        <f t="shared" si="16"/>
        <v>0</v>
      </c>
    </row>
    <row r="23" spans="1:29" ht="12.75">
      <c r="A23" s="1">
        <v>1</v>
      </c>
      <c r="B23" s="10">
        <v>21</v>
      </c>
      <c r="C23" s="10">
        <v>2</v>
      </c>
      <c r="D23" s="10">
        <v>3</v>
      </c>
      <c r="E23" s="20">
        <v>12</v>
      </c>
      <c r="F23" s="21">
        <f t="shared" si="10"/>
        <v>1</v>
      </c>
      <c r="G23" s="21">
        <f t="shared" si="11"/>
        <v>2</v>
      </c>
      <c r="H23" s="21">
        <f t="shared" si="12"/>
        <v>3</v>
      </c>
      <c r="I23" s="21">
        <v>18</v>
      </c>
      <c r="J23" s="10">
        <v>9</v>
      </c>
      <c r="K23" s="21" t="str">
        <f t="shared" si="13"/>
        <v>D</v>
      </c>
      <c r="L23" s="21" t="s">
        <v>86</v>
      </c>
      <c r="M23" s="10">
        <v>27</v>
      </c>
      <c r="N23" s="21">
        <v>3</v>
      </c>
      <c r="O23">
        <f t="shared" si="4"/>
        <v>0</v>
      </c>
      <c r="P23">
        <f t="shared" si="5"/>
        <v>0</v>
      </c>
      <c r="Q23">
        <f t="shared" si="6"/>
        <v>27</v>
      </c>
      <c r="S23" s="10">
        <f t="shared" si="14"/>
        <v>72</v>
      </c>
      <c r="T23" s="10">
        <f t="shared" si="14"/>
        <v>0</v>
      </c>
      <c r="U23" s="10">
        <f t="shared" si="14"/>
        <v>27</v>
      </c>
      <c r="W23">
        <f t="shared" si="15"/>
        <v>0</v>
      </c>
      <c r="X23">
        <f t="shared" si="15"/>
        <v>0</v>
      </c>
      <c r="Y23">
        <f t="shared" si="15"/>
        <v>77</v>
      </c>
      <c r="AA23">
        <f t="shared" si="16"/>
        <v>172</v>
      </c>
      <c r="AB23">
        <f t="shared" si="16"/>
        <v>0</v>
      </c>
      <c r="AC23">
        <f t="shared" si="16"/>
        <v>77</v>
      </c>
    </row>
    <row r="24" spans="1:29" ht="12.75">
      <c r="A24" s="1">
        <v>1</v>
      </c>
      <c r="B24" s="10">
        <v>22</v>
      </c>
      <c r="C24" s="10">
        <v>2</v>
      </c>
      <c r="D24" s="10">
        <v>4</v>
      </c>
      <c r="E24" s="20">
        <v>13</v>
      </c>
      <c r="F24" s="21">
        <f t="shared" si="10"/>
        <v>2</v>
      </c>
      <c r="G24" s="21">
        <f t="shared" si="11"/>
        <v>3</v>
      </c>
      <c r="H24" s="21">
        <f t="shared" si="12"/>
        <v>1</v>
      </c>
      <c r="I24" s="21">
        <v>18</v>
      </c>
      <c r="J24" s="10">
        <v>24</v>
      </c>
      <c r="K24" s="21" t="str">
        <f t="shared" si="13"/>
        <v>G</v>
      </c>
      <c r="L24" s="21" t="s">
        <v>86</v>
      </c>
      <c r="M24" s="10">
        <v>144</v>
      </c>
      <c r="N24" s="21">
        <v>1</v>
      </c>
      <c r="O24">
        <f t="shared" si="4"/>
        <v>144</v>
      </c>
      <c r="P24">
        <f t="shared" si="5"/>
        <v>0</v>
      </c>
      <c r="Q24">
        <f t="shared" si="6"/>
        <v>0</v>
      </c>
      <c r="S24" s="10">
        <f t="shared" si="14"/>
        <v>216</v>
      </c>
      <c r="T24" s="10">
        <f t="shared" si="14"/>
        <v>0</v>
      </c>
      <c r="U24" s="10">
        <f t="shared" si="14"/>
        <v>27</v>
      </c>
      <c r="W24">
        <f t="shared" si="15"/>
        <v>194</v>
      </c>
      <c r="X24">
        <f t="shared" si="15"/>
        <v>0</v>
      </c>
      <c r="Y24">
        <f t="shared" si="15"/>
        <v>0</v>
      </c>
      <c r="AA24">
        <f t="shared" si="16"/>
        <v>366</v>
      </c>
      <c r="AB24">
        <f t="shared" si="16"/>
        <v>0</v>
      </c>
      <c r="AC24">
        <f t="shared" si="16"/>
        <v>77</v>
      </c>
    </row>
    <row r="25" spans="1:29" ht="12.75">
      <c r="A25" s="1">
        <v>1</v>
      </c>
      <c r="B25" s="10">
        <v>23</v>
      </c>
      <c r="C25" s="10">
        <v>2</v>
      </c>
      <c r="D25" s="10">
        <v>5</v>
      </c>
      <c r="E25" s="20">
        <v>14</v>
      </c>
      <c r="F25" s="21">
        <f t="shared" si="10"/>
        <v>3</v>
      </c>
      <c r="G25" s="21">
        <f t="shared" si="11"/>
        <v>1</v>
      </c>
      <c r="H25" s="21">
        <f t="shared" si="12"/>
        <v>2</v>
      </c>
      <c r="I25" s="21">
        <v>18</v>
      </c>
      <c r="J25" s="10">
        <v>11</v>
      </c>
      <c r="K25" s="21" t="str">
        <f t="shared" si="13"/>
        <v>S</v>
      </c>
      <c r="L25" s="21"/>
      <c r="M25" s="10">
        <v>22</v>
      </c>
      <c r="N25" s="21">
        <v>3</v>
      </c>
      <c r="O25">
        <f t="shared" si="4"/>
        <v>0</v>
      </c>
      <c r="P25">
        <f t="shared" si="5"/>
        <v>0</v>
      </c>
      <c r="Q25">
        <f t="shared" si="6"/>
        <v>22</v>
      </c>
      <c r="S25" s="10">
        <f t="shared" si="14"/>
        <v>216</v>
      </c>
      <c r="T25" s="10">
        <f t="shared" si="14"/>
        <v>0</v>
      </c>
      <c r="U25" s="10">
        <f t="shared" si="14"/>
        <v>49</v>
      </c>
      <c r="W25">
        <f t="shared" si="15"/>
        <v>0</v>
      </c>
      <c r="X25">
        <f t="shared" si="15"/>
        <v>0</v>
      </c>
      <c r="Y25">
        <f t="shared" si="15"/>
        <v>72</v>
      </c>
      <c r="AA25">
        <f t="shared" si="16"/>
        <v>366</v>
      </c>
      <c r="AB25">
        <f t="shared" si="16"/>
        <v>0</v>
      </c>
      <c r="AC25">
        <f t="shared" si="16"/>
        <v>149</v>
      </c>
    </row>
    <row r="26" spans="1:29" ht="12.75">
      <c r="A26" s="1">
        <v>1</v>
      </c>
      <c r="B26" s="10">
        <v>24</v>
      </c>
      <c r="C26" s="10">
        <v>2</v>
      </c>
      <c r="D26" s="10">
        <v>6</v>
      </c>
      <c r="E26" s="20">
        <v>15</v>
      </c>
      <c r="F26" s="21">
        <f t="shared" si="10"/>
        <v>1</v>
      </c>
      <c r="G26" s="21">
        <f t="shared" si="11"/>
        <v>2</v>
      </c>
      <c r="H26" s="21">
        <f t="shared" si="12"/>
        <v>3</v>
      </c>
      <c r="I26" s="21">
        <v>18</v>
      </c>
      <c r="J26" s="10">
        <v>11</v>
      </c>
      <c r="K26" s="21" t="str">
        <f t="shared" si="13"/>
        <v>S</v>
      </c>
      <c r="L26" s="21"/>
      <c r="M26" s="10">
        <v>22</v>
      </c>
      <c r="N26" s="21">
        <v>1</v>
      </c>
      <c r="O26">
        <f t="shared" si="4"/>
        <v>22</v>
      </c>
      <c r="P26">
        <f t="shared" si="5"/>
        <v>0</v>
      </c>
      <c r="Q26">
        <f t="shared" si="6"/>
        <v>0</v>
      </c>
      <c r="S26" s="10">
        <f t="shared" si="14"/>
        <v>238</v>
      </c>
      <c r="T26" s="10">
        <f t="shared" si="14"/>
        <v>0</v>
      </c>
      <c r="U26" s="10">
        <f t="shared" si="14"/>
        <v>49</v>
      </c>
      <c r="W26">
        <f t="shared" si="15"/>
        <v>72</v>
      </c>
      <c r="X26">
        <f t="shared" si="15"/>
        <v>0</v>
      </c>
      <c r="Y26">
        <f t="shared" si="15"/>
        <v>0</v>
      </c>
      <c r="AA26">
        <f t="shared" si="16"/>
        <v>438</v>
      </c>
      <c r="AB26">
        <f t="shared" si="16"/>
        <v>0</v>
      </c>
      <c r="AC26">
        <f t="shared" si="16"/>
        <v>149</v>
      </c>
    </row>
    <row r="27" spans="1:29" ht="12.75">
      <c r="A27" s="1">
        <v>1</v>
      </c>
      <c r="B27" s="10">
        <v>25</v>
      </c>
      <c r="C27" s="10">
        <v>2</v>
      </c>
      <c r="D27" s="10">
        <v>7</v>
      </c>
      <c r="E27" s="20">
        <v>16</v>
      </c>
      <c r="F27" s="21">
        <f t="shared" si="10"/>
        <v>2</v>
      </c>
      <c r="G27" s="21">
        <f>1+MOD(E27+1,3)</f>
        <v>3</v>
      </c>
      <c r="H27" s="21">
        <f>1+MOD(E27+2,3)</f>
        <v>1</v>
      </c>
      <c r="I27" s="21">
        <v>18</v>
      </c>
      <c r="J27" s="10">
        <v>9</v>
      </c>
      <c r="K27" s="21" t="str">
        <f t="shared" si="13"/>
        <v>D</v>
      </c>
      <c r="L27" s="21"/>
      <c r="M27" s="10">
        <v>18</v>
      </c>
      <c r="N27" s="21">
        <v>3</v>
      </c>
      <c r="O27">
        <f t="shared" si="4"/>
        <v>0</v>
      </c>
      <c r="P27">
        <f t="shared" si="5"/>
        <v>0</v>
      </c>
      <c r="Q27">
        <f t="shared" si="6"/>
        <v>18</v>
      </c>
      <c r="S27" s="10">
        <f t="shared" si="14"/>
        <v>238</v>
      </c>
      <c r="T27" s="10">
        <f t="shared" si="14"/>
        <v>0</v>
      </c>
      <c r="U27" s="10">
        <f t="shared" si="14"/>
        <v>67</v>
      </c>
      <c r="W27">
        <f t="shared" si="15"/>
        <v>0</v>
      </c>
      <c r="X27">
        <f t="shared" si="15"/>
        <v>0</v>
      </c>
      <c r="Y27">
        <f t="shared" si="15"/>
        <v>68</v>
      </c>
      <c r="AA27">
        <f t="shared" si="16"/>
        <v>438</v>
      </c>
      <c r="AB27">
        <f t="shared" si="16"/>
        <v>0</v>
      </c>
      <c r="AC27">
        <f t="shared" si="16"/>
        <v>217</v>
      </c>
    </row>
    <row r="28" spans="1:29" ht="12.75">
      <c r="A28" s="1">
        <v>1</v>
      </c>
      <c r="B28" s="10">
        <v>26</v>
      </c>
      <c r="C28" s="10">
        <v>2</v>
      </c>
      <c r="D28" s="10">
        <v>8</v>
      </c>
      <c r="E28" s="20">
        <v>17</v>
      </c>
      <c r="F28" s="21">
        <f t="shared" si="10"/>
        <v>3</v>
      </c>
      <c r="G28" s="21">
        <f t="shared" si="11"/>
        <v>1</v>
      </c>
      <c r="H28" s="21">
        <f t="shared" si="12"/>
        <v>2</v>
      </c>
      <c r="I28" s="21">
        <v>27</v>
      </c>
      <c r="J28" s="10">
        <v>12</v>
      </c>
      <c r="K28" s="21" t="str">
        <f t="shared" si="13"/>
        <v>C</v>
      </c>
      <c r="L28" s="21" t="s">
        <v>86</v>
      </c>
      <c r="M28" s="10">
        <v>48</v>
      </c>
      <c r="N28" s="21">
        <v>1</v>
      </c>
      <c r="O28">
        <f t="shared" si="4"/>
        <v>48</v>
      </c>
      <c r="P28">
        <f t="shared" si="5"/>
        <v>0</v>
      </c>
      <c r="Q28">
        <f t="shared" si="6"/>
        <v>0</v>
      </c>
      <c r="S28" s="10">
        <f t="shared" si="14"/>
        <v>286</v>
      </c>
      <c r="T28" s="10">
        <f t="shared" si="14"/>
        <v>0</v>
      </c>
      <c r="U28" s="10">
        <f t="shared" si="14"/>
        <v>67</v>
      </c>
      <c r="W28">
        <f t="shared" si="15"/>
        <v>98</v>
      </c>
      <c r="X28">
        <f t="shared" si="15"/>
        <v>0</v>
      </c>
      <c r="Y28">
        <f t="shared" si="15"/>
        <v>0</v>
      </c>
      <c r="AA28">
        <f t="shared" si="16"/>
        <v>536</v>
      </c>
      <c r="AB28">
        <f t="shared" si="16"/>
        <v>0</v>
      </c>
      <c r="AC28">
        <f t="shared" si="16"/>
        <v>217</v>
      </c>
    </row>
    <row r="29" spans="1:29" ht="12.75">
      <c r="A29" s="1">
        <v>1</v>
      </c>
      <c r="B29" s="10">
        <v>27</v>
      </c>
      <c r="C29" s="10">
        <v>2</v>
      </c>
      <c r="D29" s="10">
        <v>9</v>
      </c>
      <c r="E29" s="20">
        <v>18</v>
      </c>
      <c r="F29" s="21">
        <f t="shared" si="10"/>
        <v>1</v>
      </c>
      <c r="G29" s="21">
        <f t="shared" si="11"/>
        <v>2</v>
      </c>
      <c r="H29" s="21">
        <f t="shared" si="12"/>
        <v>3</v>
      </c>
      <c r="I29" s="21">
        <v>18</v>
      </c>
      <c r="J29" s="10">
        <v>9</v>
      </c>
      <c r="K29" s="21" t="str">
        <f t="shared" si="13"/>
        <v>D</v>
      </c>
      <c r="L29" s="21"/>
      <c r="M29" s="10">
        <v>18</v>
      </c>
      <c r="N29" s="21">
        <v>2</v>
      </c>
      <c r="O29">
        <f t="shared" si="4"/>
        <v>0</v>
      </c>
      <c r="P29">
        <f t="shared" si="5"/>
        <v>18</v>
      </c>
      <c r="Q29">
        <f t="shared" si="6"/>
        <v>0</v>
      </c>
      <c r="S29" s="10">
        <f t="shared" si="14"/>
        <v>286</v>
      </c>
      <c r="T29" s="10">
        <f t="shared" si="14"/>
        <v>18</v>
      </c>
      <c r="U29" s="10">
        <f t="shared" si="14"/>
        <v>67</v>
      </c>
      <c r="W29">
        <f t="shared" si="15"/>
        <v>0</v>
      </c>
      <c r="X29">
        <f t="shared" si="15"/>
        <v>68</v>
      </c>
      <c r="Y29">
        <f t="shared" si="15"/>
        <v>0</v>
      </c>
      <c r="AA29">
        <f t="shared" si="16"/>
        <v>536</v>
      </c>
      <c r="AB29">
        <f t="shared" si="16"/>
        <v>68</v>
      </c>
      <c r="AC29">
        <f t="shared" si="16"/>
        <v>217</v>
      </c>
    </row>
    <row r="30" spans="1:29" ht="12.75">
      <c r="A30" s="1">
        <v>1</v>
      </c>
      <c r="B30" s="10">
        <v>28</v>
      </c>
      <c r="C30" s="10">
        <v>2</v>
      </c>
      <c r="D30" s="10">
        <v>10</v>
      </c>
      <c r="E30" s="20">
        <v>1</v>
      </c>
      <c r="F30" s="21">
        <f t="shared" si="10"/>
        <v>2</v>
      </c>
      <c r="G30" s="21">
        <f t="shared" si="11"/>
        <v>3</v>
      </c>
      <c r="H30" s="21">
        <f t="shared" si="12"/>
        <v>1</v>
      </c>
      <c r="I30" s="21">
        <v>24</v>
      </c>
      <c r="J30" s="10">
        <v>24</v>
      </c>
      <c r="K30" s="21" t="str">
        <f t="shared" si="13"/>
        <v>G</v>
      </c>
      <c r="L30" s="21"/>
      <c r="M30" s="10">
        <v>48</v>
      </c>
      <c r="N30" s="21">
        <v>2</v>
      </c>
      <c r="O30">
        <f t="shared" si="4"/>
        <v>0</v>
      </c>
      <c r="P30">
        <f t="shared" si="5"/>
        <v>48</v>
      </c>
      <c r="Q30">
        <f t="shared" si="6"/>
        <v>0</v>
      </c>
      <c r="S30" s="10">
        <f t="shared" si="14"/>
        <v>286</v>
      </c>
      <c r="T30" s="10">
        <f t="shared" si="14"/>
        <v>66</v>
      </c>
      <c r="U30" s="10">
        <f t="shared" si="14"/>
        <v>67</v>
      </c>
      <c r="W30">
        <f t="shared" si="15"/>
        <v>0</v>
      </c>
      <c r="X30">
        <f t="shared" si="15"/>
        <v>98</v>
      </c>
      <c r="Y30">
        <f t="shared" si="15"/>
        <v>0</v>
      </c>
      <c r="AA30">
        <f t="shared" si="16"/>
        <v>536</v>
      </c>
      <c r="AB30">
        <f t="shared" si="16"/>
        <v>166</v>
      </c>
      <c r="AC30">
        <f t="shared" si="16"/>
        <v>217</v>
      </c>
    </row>
    <row r="31" spans="1:29" ht="12.75">
      <c r="A31" s="1">
        <v>1</v>
      </c>
      <c r="B31" s="10">
        <v>29</v>
      </c>
      <c r="C31" s="10">
        <v>2</v>
      </c>
      <c r="D31" s="10">
        <v>11</v>
      </c>
      <c r="E31" s="20">
        <v>2</v>
      </c>
      <c r="F31" s="21">
        <f t="shared" si="10"/>
        <v>3</v>
      </c>
      <c r="G31" s="21">
        <f t="shared" si="11"/>
        <v>1</v>
      </c>
      <c r="H31" s="21">
        <f t="shared" si="12"/>
        <v>2</v>
      </c>
      <c r="I31" s="21">
        <v>18</v>
      </c>
      <c r="J31" s="10">
        <v>24</v>
      </c>
      <c r="K31" s="21" t="str">
        <f t="shared" si="13"/>
        <v>G</v>
      </c>
      <c r="L31" s="21"/>
      <c r="M31" s="10">
        <v>48</v>
      </c>
      <c r="N31" s="21">
        <v>1</v>
      </c>
      <c r="O31">
        <f t="shared" si="4"/>
        <v>48</v>
      </c>
      <c r="P31">
        <f t="shared" si="5"/>
        <v>0</v>
      </c>
      <c r="Q31">
        <f t="shared" si="6"/>
        <v>0</v>
      </c>
      <c r="S31" s="10">
        <f t="shared" si="14"/>
        <v>334</v>
      </c>
      <c r="T31" s="10">
        <f t="shared" si="14"/>
        <v>66</v>
      </c>
      <c r="U31" s="10">
        <f t="shared" si="14"/>
        <v>67</v>
      </c>
      <c r="W31">
        <f t="shared" si="15"/>
        <v>98</v>
      </c>
      <c r="X31">
        <f t="shared" si="15"/>
        <v>0</v>
      </c>
      <c r="Y31">
        <f t="shared" si="15"/>
        <v>0</v>
      </c>
      <c r="AA31">
        <f t="shared" si="16"/>
        <v>634</v>
      </c>
      <c r="AB31">
        <f t="shared" si="16"/>
        <v>166</v>
      </c>
      <c r="AC31">
        <f t="shared" si="16"/>
        <v>217</v>
      </c>
    </row>
    <row r="32" spans="1:29" ht="12.75">
      <c r="A32" s="1">
        <v>1</v>
      </c>
      <c r="B32" s="10">
        <v>30</v>
      </c>
      <c r="C32" s="10">
        <v>2</v>
      </c>
      <c r="D32" s="10">
        <v>12</v>
      </c>
      <c r="E32" s="20">
        <v>3</v>
      </c>
      <c r="F32" s="21">
        <f t="shared" si="10"/>
        <v>1</v>
      </c>
      <c r="G32" s="21">
        <f t="shared" si="11"/>
        <v>2</v>
      </c>
      <c r="H32" s="21">
        <f t="shared" si="12"/>
        <v>3</v>
      </c>
      <c r="I32" s="21">
        <v>18</v>
      </c>
      <c r="J32" s="10">
        <v>24</v>
      </c>
      <c r="K32" s="21" t="str">
        <f t="shared" si="13"/>
        <v>G</v>
      </c>
      <c r="L32" s="21"/>
      <c r="M32" s="10">
        <v>48</v>
      </c>
      <c r="N32" s="21">
        <v>3</v>
      </c>
      <c r="O32">
        <f t="shared" si="4"/>
        <v>0</v>
      </c>
      <c r="P32">
        <f t="shared" si="5"/>
        <v>0</v>
      </c>
      <c r="Q32">
        <f t="shared" si="6"/>
        <v>48</v>
      </c>
      <c r="S32" s="10">
        <f t="shared" si="14"/>
        <v>334</v>
      </c>
      <c r="T32" s="10">
        <f t="shared" si="14"/>
        <v>66</v>
      </c>
      <c r="U32" s="10">
        <f t="shared" si="14"/>
        <v>115</v>
      </c>
      <c r="W32">
        <f t="shared" si="15"/>
        <v>0</v>
      </c>
      <c r="X32">
        <f t="shared" si="15"/>
        <v>0</v>
      </c>
      <c r="Y32">
        <f t="shared" si="15"/>
        <v>98</v>
      </c>
      <c r="AA32">
        <f t="shared" si="16"/>
        <v>634</v>
      </c>
      <c r="AB32">
        <f t="shared" si="16"/>
        <v>166</v>
      </c>
      <c r="AC32">
        <f t="shared" si="16"/>
        <v>315</v>
      </c>
    </row>
    <row r="33" spans="1:29" ht="12.75">
      <c r="A33" s="1">
        <v>1</v>
      </c>
      <c r="B33" s="10">
        <v>31</v>
      </c>
      <c r="C33" s="10">
        <v>2</v>
      </c>
      <c r="D33" s="10">
        <v>13</v>
      </c>
      <c r="E33" s="20">
        <v>4</v>
      </c>
      <c r="F33" s="21">
        <f t="shared" si="10"/>
        <v>2</v>
      </c>
      <c r="G33" s="21">
        <f t="shared" si="11"/>
        <v>3</v>
      </c>
      <c r="H33" s="21">
        <f t="shared" si="12"/>
        <v>1</v>
      </c>
      <c r="I33" s="21">
        <v>22</v>
      </c>
      <c r="J33" s="10">
        <v>12</v>
      </c>
      <c r="K33" s="21" t="str">
        <f t="shared" si="13"/>
        <v>C</v>
      </c>
      <c r="L33" s="21"/>
      <c r="M33" s="10">
        <v>24</v>
      </c>
      <c r="N33" s="21">
        <v>1</v>
      </c>
      <c r="O33">
        <f t="shared" si="4"/>
        <v>24</v>
      </c>
      <c r="P33">
        <f t="shared" si="5"/>
        <v>0</v>
      </c>
      <c r="Q33">
        <f t="shared" si="6"/>
        <v>0</v>
      </c>
      <c r="S33" s="10">
        <f t="shared" si="14"/>
        <v>358</v>
      </c>
      <c r="T33" s="10">
        <f t="shared" si="14"/>
        <v>66</v>
      </c>
      <c r="U33" s="10">
        <f t="shared" si="14"/>
        <v>115</v>
      </c>
      <c r="W33">
        <f t="shared" si="15"/>
        <v>74</v>
      </c>
      <c r="X33">
        <f t="shared" si="15"/>
        <v>0</v>
      </c>
      <c r="Y33">
        <f t="shared" si="15"/>
        <v>0</v>
      </c>
      <c r="AA33">
        <f t="shared" si="16"/>
        <v>708</v>
      </c>
      <c r="AB33">
        <f t="shared" si="16"/>
        <v>166</v>
      </c>
      <c r="AC33">
        <f t="shared" si="16"/>
        <v>315</v>
      </c>
    </row>
    <row r="34" spans="1:29" ht="12.75">
      <c r="A34" s="1">
        <v>1</v>
      </c>
      <c r="B34" s="10">
        <v>32</v>
      </c>
      <c r="C34" s="10">
        <v>2</v>
      </c>
      <c r="D34" s="10">
        <v>14</v>
      </c>
      <c r="E34" s="20">
        <v>5</v>
      </c>
      <c r="F34" s="21">
        <f t="shared" si="10"/>
        <v>3</v>
      </c>
      <c r="G34" s="21">
        <f>1+MOD(E34+1,3)</f>
        <v>1</v>
      </c>
      <c r="H34" s="21">
        <f>1+MOD(E34+2,3)</f>
        <v>2</v>
      </c>
      <c r="I34" s="21">
        <v>20</v>
      </c>
      <c r="J34" s="10">
        <v>10</v>
      </c>
      <c r="K34" s="21" t="str">
        <f t="shared" si="13"/>
        <v>H</v>
      </c>
      <c r="L34" s="21"/>
      <c r="M34" s="10">
        <v>-60</v>
      </c>
      <c r="N34" s="21">
        <v>2</v>
      </c>
      <c r="O34">
        <f t="shared" si="4"/>
        <v>0</v>
      </c>
      <c r="P34">
        <f t="shared" si="5"/>
        <v>-60</v>
      </c>
      <c r="Q34">
        <f t="shared" si="6"/>
        <v>0</v>
      </c>
      <c r="S34" s="10">
        <f t="shared" si="14"/>
        <v>358</v>
      </c>
      <c r="T34" s="10">
        <f t="shared" si="14"/>
        <v>6</v>
      </c>
      <c r="U34" s="10">
        <f t="shared" si="14"/>
        <v>115</v>
      </c>
      <c r="W34">
        <f t="shared" si="15"/>
        <v>40</v>
      </c>
      <c r="X34">
        <f t="shared" si="15"/>
        <v>-110</v>
      </c>
      <c r="Y34">
        <f t="shared" si="15"/>
        <v>40</v>
      </c>
      <c r="AA34">
        <f t="shared" si="16"/>
        <v>748</v>
      </c>
      <c r="AB34">
        <f t="shared" si="16"/>
        <v>56</v>
      </c>
      <c r="AC34">
        <f t="shared" si="16"/>
        <v>355</v>
      </c>
    </row>
    <row r="35" spans="1:29" ht="12.75">
      <c r="A35" s="1">
        <v>1</v>
      </c>
      <c r="B35" s="10">
        <v>33</v>
      </c>
      <c r="C35" s="10">
        <v>2</v>
      </c>
      <c r="D35" s="10">
        <v>15</v>
      </c>
      <c r="E35" s="20">
        <v>6</v>
      </c>
      <c r="F35" s="21">
        <f t="shared" si="10"/>
        <v>1</v>
      </c>
      <c r="G35" s="21">
        <f t="shared" si="11"/>
        <v>2</v>
      </c>
      <c r="H35" s="21">
        <f t="shared" si="12"/>
        <v>3</v>
      </c>
      <c r="I35" s="21">
        <v>18</v>
      </c>
      <c r="J35" s="10">
        <v>24</v>
      </c>
      <c r="K35" s="21" t="str">
        <f t="shared" si="13"/>
        <v>G</v>
      </c>
      <c r="L35" s="21" t="s">
        <v>86</v>
      </c>
      <c r="M35" s="10">
        <v>96</v>
      </c>
      <c r="N35" s="21">
        <v>1</v>
      </c>
      <c r="O35">
        <f t="shared" si="4"/>
        <v>96</v>
      </c>
      <c r="P35">
        <f t="shared" si="5"/>
        <v>0</v>
      </c>
      <c r="Q35">
        <f t="shared" si="6"/>
        <v>0</v>
      </c>
      <c r="S35" s="10">
        <f t="shared" si="14"/>
        <v>454</v>
      </c>
      <c r="T35" s="10">
        <f t="shared" si="14"/>
        <v>6</v>
      </c>
      <c r="U35" s="10">
        <f t="shared" si="14"/>
        <v>115</v>
      </c>
      <c r="W35">
        <f t="shared" si="15"/>
        <v>146</v>
      </c>
      <c r="X35">
        <f t="shared" si="15"/>
        <v>0</v>
      </c>
      <c r="Y35">
        <f t="shared" si="15"/>
        <v>0</v>
      </c>
      <c r="AA35">
        <f t="shared" si="16"/>
        <v>894</v>
      </c>
      <c r="AB35">
        <f t="shared" si="16"/>
        <v>56</v>
      </c>
      <c r="AC35">
        <f t="shared" si="16"/>
        <v>355</v>
      </c>
    </row>
    <row r="36" spans="1:29" ht="12.75">
      <c r="A36" s="1">
        <v>1</v>
      </c>
      <c r="B36" s="10">
        <v>34</v>
      </c>
      <c r="C36" s="10">
        <v>2</v>
      </c>
      <c r="D36" s="10">
        <v>16</v>
      </c>
      <c r="E36" s="20">
        <v>7</v>
      </c>
      <c r="F36" s="21">
        <f t="shared" si="10"/>
        <v>2</v>
      </c>
      <c r="G36" s="21">
        <f t="shared" si="11"/>
        <v>3</v>
      </c>
      <c r="H36" s="21">
        <f t="shared" si="12"/>
        <v>1</v>
      </c>
      <c r="I36" s="21">
        <v>20</v>
      </c>
      <c r="J36" s="10">
        <v>12</v>
      </c>
      <c r="K36" s="21" t="str">
        <f t="shared" si="13"/>
        <v>C</v>
      </c>
      <c r="L36" s="21"/>
      <c r="M36" s="10">
        <v>24</v>
      </c>
      <c r="N36" s="21">
        <v>1</v>
      </c>
      <c r="O36">
        <f t="shared" si="4"/>
        <v>24</v>
      </c>
      <c r="P36">
        <f t="shared" si="5"/>
        <v>0</v>
      </c>
      <c r="Q36">
        <f t="shared" si="6"/>
        <v>0</v>
      </c>
      <c r="S36" s="10">
        <f t="shared" si="14"/>
        <v>478</v>
      </c>
      <c r="T36" s="10">
        <f t="shared" si="14"/>
        <v>6</v>
      </c>
      <c r="U36" s="10">
        <f t="shared" si="14"/>
        <v>115</v>
      </c>
      <c r="W36">
        <f t="shared" si="15"/>
        <v>74</v>
      </c>
      <c r="X36">
        <f t="shared" si="15"/>
        <v>0</v>
      </c>
      <c r="Y36">
        <f t="shared" si="15"/>
        <v>0</v>
      </c>
      <c r="AA36">
        <f t="shared" si="16"/>
        <v>968</v>
      </c>
      <c r="AB36">
        <f t="shared" si="16"/>
        <v>56</v>
      </c>
      <c r="AC36">
        <f t="shared" si="16"/>
        <v>355</v>
      </c>
    </row>
    <row r="37" spans="1:29" ht="12.75">
      <c r="A37" s="1">
        <v>1</v>
      </c>
      <c r="B37" s="10">
        <v>35</v>
      </c>
      <c r="C37" s="10">
        <v>2</v>
      </c>
      <c r="D37" s="10">
        <v>17</v>
      </c>
      <c r="E37" s="20">
        <v>8</v>
      </c>
      <c r="F37" s="21">
        <f t="shared" si="10"/>
        <v>3</v>
      </c>
      <c r="G37" s="21">
        <f t="shared" si="11"/>
        <v>1</v>
      </c>
      <c r="H37" s="21">
        <f t="shared" si="12"/>
        <v>2</v>
      </c>
      <c r="I37" s="21">
        <v>23</v>
      </c>
      <c r="J37" s="10">
        <v>9</v>
      </c>
      <c r="K37" s="21" t="str">
        <f t="shared" si="13"/>
        <v>D</v>
      </c>
      <c r="L37" s="21"/>
      <c r="M37" s="10">
        <v>54</v>
      </c>
      <c r="N37" s="21">
        <v>2</v>
      </c>
      <c r="O37">
        <f t="shared" si="4"/>
        <v>0</v>
      </c>
      <c r="P37">
        <f t="shared" si="5"/>
        <v>54</v>
      </c>
      <c r="Q37">
        <f t="shared" si="6"/>
        <v>0</v>
      </c>
      <c r="S37" s="10">
        <f t="shared" si="14"/>
        <v>478</v>
      </c>
      <c r="T37" s="10">
        <f t="shared" si="14"/>
        <v>60</v>
      </c>
      <c r="U37" s="10">
        <f t="shared" si="14"/>
        <v>115</v>
      </c>
      <c r="W37">
        <f t="shared" si="15"/>
        <v>0</v>
      </c>
      <c r="X37">
        <f t="shared" si="15"/>
        <v>104</v>
      </c>
      <c r="Y37">
        <f t="shared" si="15"/>
        <v>0</v>
      </c>
      <c r="AA37">
        <f t="shared" si="16"/>
        <v>968</v>
      </c>
      <c r="AB37">
        <f t="shared" si="16"/>
        <v>160</v>
      </c>
      <c r="AC37">
        <f t="shared" si="16"/>
        <v>355</v>
      </c>
    </row>
    <row r="38" spans="1:29" ht="12.75">
      <c r="A38" s="1">
        <v>1</v>
      </c>
      <c r="B38" s="10">
        <v>36</v>
      </c>
      <c r="C38" s="10">
        <v>2</v>
      </c>
      <c r="D38" s="10">
        <v>18</v>
      </c>
      <c r="E38" s="20">
        <v>9</v>
      </c>
      <c r="F38" s="21">
        <f t="shared" si="10"/>
        <v>1</v>
      </c>
      <c r="G38" s="21">
        <f t="shared" si="11"/>
        <v>2</v>
      </c>
      <c r="H38" s="21">
        <f t="shared" si="12"/>
        <v>3</v>
      </c>
      <c r="I38" s="21">
        <v>18</v>
      </c>
      <c r="J38" s="10">
        <v>24</v>
      </c>
      <c r="K38" s="21" t="str">
        <f t="shared" si="13"/>
        <v>G</v>
      </c>
      <c r="L38" s="21"/>
      <c r="M38" s="10">
        <v>48</v>
      </c>
      <c r="N38" s="21">
        <v>2</v>
      </c>
      <c r="O38">
        <f t="shared" si="4"/>
        <v>0</v>
      </c>
      <c r="P38">
        <f t="shared" si="5"/>
        <v>48</v>
      </c>
      <c r="Q38">
        <f t="shared" si="6"/>
        <v>0</v>
      </c>
      <c r="S38" s="10">
        <f t="shared" si="14"/>
        <v>478</v>
      </c>
      <c r="T38" s="10">
        <f t="shared" si="14"/>
        <v>108</v>
      </c>
      <c r="U38" s="10">
        <f t="shared" si="14"/>
        <v>115</v>
      </c>
      <c r="W38">
        <f t="shared" si="15"/>
        <v>0</v>
      </c>
      <c r="X38">
        <f t="shared" si="15"/>
        <v>98</v>
      </c>
      <c r="Y38">
        <f t="shared" si="15"/>
        <v>0</v>
      </c>
      <c r="AA38">
        <f t="shared" si="16"/>
        <v>968</v>
      </c>
      <c r="AB38">
        <f t="shared" si="16"/>
        <v>258</v>
      </c>
      <c r="AC38">
        <f t="shared" si="16"/>
        <v>355</v>
      </c>
    </row>
    <row r="39" spans="2:14" ht="12.75">
      <c r="B39" s="10"/>
      <c r="C39" s="10"/>
      <c r="D39" s="10"/>
      <c r="E39" s="20"/>
      <c r="F39" s="21"/>
      <c r="G39" s="21"/>
      <c r="H39" s="21"/>
      <c r="I39" s="21"/>
      <c r="J39" s="10"/>
      <c r="K39" s="21"/>
      <c r="L39" s="21"/>
      <c r="M39" s="10"/>
      <c r="N39" s="21"/>
    </row>
    <row r="40" spans="1:29" ht="12.75">
      <c r="A40" s="1">
        <v>1</v>
      </c>
      <c r="B40" s="16">
        <v>37</v>
      </c>
      <c r="C40" s="16">
        <v>3</v>
      </c>
      <c r="D40" s="16">
        <v>1</v>
      </c>
      <c r="E40" s="2">
        <v>4</v>
      </c>
      <c r="F40" s="17">
        <f aca="true" t="shared" si="17" ref="F40:F57">1+MOD(E40,3)</f>
        <v>2</v>
      </c>
      <c r="G40" s="17">
        <f aca="true" t="shared" si="18" ref="G40:G57">1+MOD(E40+1,3)</f>
        <v>3</v>
      </c>
      <c r="H40" s="17">
        <f aca="true" t="shared" si="19" ref="H40:H57">1+MOD(E40+2,3)</f>
        <v>1</v>
      </c>
      <c r="I40" s="17">
        <v>18</v>
      </c>
      <c r="J40" s="16">
        <v>9</v>
      </c>
      <c r="K40" s="17" t="str">
        <f aca="true" t="shared" si="20" ref="K40:K57">IF(J40=24,"G",IF(J40=12,"C",IF(J40=11,"S",IF(J40=10,"H",IF(J40=9,"D","N")))))</f>
        <v>D</v>
      </c>
      <c r="L40" s="17"/>
      <c r="M40" s="16">
        <v>18</v>
      </c>
      <c r="N40" s="17">
        <v>2</v>
      </c>
      <c r="O40">
        <f t="shared" si="4"/>
        <v>0</v>
      </c>
      <c r="P40">
        <f t="shared" si="5"/>
        <v>18</v>
      </c>
      <c r="Q40">
        <f t="shared" si="6"/>
        <v>0</v>
      </c>
      <c r="S40" s="10">
        <f t="shared" si="14"/>
        <v>0</v>
      </c>
      <c r="T40" s="10">
        <f t="shared" si="14"/>
        <v>18</v>
      </c>
      <c r="U40" s="10">
        <f t="shared" si="14"/>
        <v>0</v>
      </c>
      <c r="W40">
        <f t="shared" si="15"/>
        <v>0</v>
      </c>
      <c r="X40">
        <f t="shared" si="15"/>
        <v>68</v>
      </c>
      <c r="Y40">
        <f t="shared" si="15"/>
        <v>0</v>
      </c>
      <c r="AA40">
        <f t="shared" si="16"/>
        <v>0</v>
      </c>
      <c r="AB40">
        <f t="shared" si="16"/>
        <v>68</v>
      </c>
      <c r="AC40">
        <f t="shared" si="16"/>
        <v>0</v>
      </c>
    </row>
    <row r="41" spans="1:29" ht="12.75">
      <c r="A41" s="1">
        <v>1</v>
      </c>
      <c r="B41" s="16">
        <v>38</v>
      </c>
      <c r="C41" s="16">
        <v>3</v>
      </c>
      <c r="D41" s="16">
        <v>2</v>
      </c>
      <c r="E41" s="2">
        <v>5</v>
      </c>
      <c r="F41" s="17">
        <f t="shared" si="17"/>
        <v>3</v>
      </c>
      <c r="G41" s="17">
        <f t="shared" si="18"/>
        <v>1</v>
      </c>
      <c r="H41" s="17">
        <f t="shared" si="19"/>
        <v>2</v>
      </c>
      <c r="I41" s="17">
        <v>22</v>
      </c>
      <c r="J41" s="16">
        <v>12</v>
      </c>
      <c r="K41" s="17" t="str">
        <f t="shared" si="20"/>
        <v>C</v>
      </c>
      <c r="L41" s="17" t="s">
        <v>86</v>
      </c>
      <c r="M41" s="16">
        <v>36</v>
      </c>
      <c r="N41" s="17">
        <v>3</v>
      </c>
      <c r="O41">
        <f t="shared" si="4"/>
        <v>0</v>
      </c>
      <c r="P41">
        <f t="shared" si="5"/>
        <v>0</v>
      </c>
      <c r="Q41">
        <f t="shared" si="6"/>
        <v>36</v>
      </c>
      <c r="S41" s="10">
        <f t="shared" si="14"/>
        <v>0</v>
      </c>
      <c r="T41" s="10">
        <f t="shared" si="14"/>
        <v>18</v>
      </c>
      <c r="U41" s="10">
        <f t="shared" si="14"/>
        <v>36</v>
      </c>
      <c r="W41">
        <f t="shared" si="15"/>
        <v>0</v>
      </c>
      <c r="X41">
        <f t="shared" si="15"/>
        <v>0</v>
      </c>
      <c r="Y41">
        <f t="shared" si="15"/>
        <v>86</v>
      </c>
      <c r="AA41">
        <f t="shared" si="16"/>
        <v>0</v>
      </c>
      <c r="AB41">
        <f t="shared" si="16"/>
        <v>68</v>
      </c>
      <c r="AC41">
        <f t="shared" si="16"/>
        <v>86</v>
      </c>
    </row>
    <row r="42" spans="1:29" ht="12.75">
      <c r="A42" s="1">
        <v>1</v>
      </c>
      <c r="B42" s="16">
        <v>39</v>
      </c>
      <c r="C42" s="16">
        <v>3</v>
      </c>
      <c r="D42" s="16">
        <v>3</v>
      </c>
      <c r="E42" s="2">
        <v>6</v>
      </c>
      <c r="F42" s="17">
        <f t="shared" si="17"/>
        <v>1</v>
      </c>
      <c r="G42" s="17">
        <f>1+MOD(E42+1,3)</f>
        <v>2</v>
      </c>
      <c r="H42" s="17">
        <f>1+MOD(E42+2,3)</f>
        <v>3</v>
      </c>
      <c r="I42" s="17">
        <v>18</v>
      </c>
      <c r="J42" s="16">
        <v>24</v>
      </c>
      <c r="K42" s="17" t="str">
        <f t="shared" si="20"/>
        <v>G</v>
      </c>
      <c r="L42" s="17" t="s">
        <v>86</v>
      </c>
      <c r="M42" s="16">
        <v>96</v>
      </c>
      <c r="N42" s="17">
        <v>1</v>
      </c>
      <c r="O42">
        <f t="shared" si="4"/>
        <v>96</v>
      </c>
      <c r="P42">
        <f t="shared" si="5"/>
        <v>0</v>
      </c>
      <c r="Q42">
        <f t="shared" si="6"/>
        <v>0</v>
      </c>
      <c r="S42" s="10">
        <f t="shared" si="14"/>
        <v>96</v>
      </c>
      <c r="T42" s="10">
        <f t="shared" si="14"/>
        <v>18</v>
      </c>
      <c r="U42" s="10">
        <f t="shared" si="14"/>
        <v>36</v>
      </c>
      <c r="W42">
        <f t="shared" si="15"/>
        <v>146</v>
      </c>
      <c r="X42">
        <f t="shared" si="15"/>
        <v>0</v>
      </c>
      <c r="Y42">
        <f t="shared" si="15"/>
        <v>0</v>
      </c>
      <c r="AA42">
        <f t="shared" si="16"/>
        <v>146</v>
      </c>
      <c r="AB42">
        <f t="shared" si="16"/>
        <v>68</v>
      </c>
      <c r="AC42">
        <f t="shared" si="16"/>
        <v>86</v>
      </c>
    </row>
    <row r="43" spans="1:29" ht="12.75">
      <c r="A43" s="1">
        <v>1</v>
      </c>
      <c r="B43" s="16">
        <v>40</v>
      </c>
      <c r="C43" s="16">
        <v>3</v>
      </c>
      <c r="D43" s="16">
        <v>4</v>
      </c>
      <c r="E43" s="2">
        <v>7</v>
      </c>
      <c r="F43" s="17">
        <f t="shared" si="17"/>
        <v>2</v>
      </c>
      <c r="G43" s="17">
        <f t="shared" si="18"/>
        <v>3</v>
      </c>
      <c r="H43" s="17">
        <f t="shared" si="19"/>
        <v>1</v>
      </c>
      <c r="I43" s="17">
        <v>24</v>
      </c>
      <c r="J43" s="16">
        <v>12</v>
      </c>
      <c r="K43" s="17" t="str">
        <f t="shared" si="20"/>
        <v>C</v>
      </c>
      <c r="L43" s="17"/>
      <c r="M43" s="16">
        <v>-48</v>
      </c>
      <c r="N43" s="17">
        <v>1</v>
      </c>
      <c r="O43">
        <f t="shared" si="4"/>
        <v>-48</v>
      </c>
      <c r="P43">
        <f t="shared" si="5"/>
        <v>0</v>
      </c>
      <c r="Q43">
        <f t="shared" si="6"/>
        <v>0</v>
      </c>
      <c r="S43" s="10">
        <f t="shared" si="14"/>
        <v>48</v>
      </c>
      <c r="T43" s="10">
        <f t="shared" si="14"/>
        <v>18</v>
      </c>
      <c r="U43" s="10">
        <f t="shared" si="14"/>
        <v>36</v>
      </c>
      <c r="W43">
        <f t="shared" si="15"/>
        <v>-98</v>
      </c>
      <c r="X43">
        <f t="shared" si="15"/>
        <v>40</v>
      </c>
      <c r="Y43">
        <f t="shared" si="15"/>
        <v>40</v>
      </c>
      <c r="AA43">
        <f t="shared" si="16"/>
        <v>48</v>
      </c>
      <c r="AB43">
        <f t="shared" si="16"/>
        <v>108</v>
      </c>
      <c r="AC43">
        <f t="shared" si="16"/>
        <v>126</v>
      </c>
    </row>
    <row r="44" spans="1:29" ht="12.75">
      <c r="A44" s="1">
        <v>1</v>
      </c>
      <c r="B44" s="16">
        <v>41</v>
      </c>
      <c r="C44" s="16">
        <v>3</v>
      </c>
      <c r="D44" s="16">
        <v>5</v>
      </c>
      <c r="E44" s="2">
        <v>8</v>
      </c>
      <c r="F44" s="17">
        <f t="shared" si="17"/>
        <v>3</v>
      </c>
      <c r="G44" s="17">
        <f t="shared" si="18"/>
        <v>1</v>
      </c>
      <c r="H44" s="17">
        <f t="shared" si="19"/>
        <v>2</v>
      </c>
      <c r="I44" s="17">
        <v>18</v>
      </c>
      <c r="J44" s="16">
        <v>11</v>
      </c>
      <c r="K44" s="17" t="str">
        <f t="shared" si="20"/>
        <v>S</v>
      </c>
      <c r="L44" s="17"/>
      <c r="M44" s="16">
        <v>22</v>
      </c>
      <c r="N44" s="17">
        <v>3</v>
      </c>
      <c r="O44">
        <f t="shared" si="4"/>
        <v>0</v>
      </c>
      <c r="P44">
        <f t="shared" si="5"/>
        <v>0</v>
      </c>
      <c r="Q44">
        <f t="shared" si="6"/>
        <v>22</v>
      </c>
      <c r="S44" s="10">
        <f t="shared" si="14"/>
        <v>48</v>
      </c>
      <c r="T44" s="10">
        <f t="shared" si="14"/>
        <v>18</v>
      </c>
      <c r="U44" s="10">
        <f t="shared" si="14"/>
        <v>58</v>
      </c>
      <c r="W44">
        <f t="shared" si="15"/>
        <v>0</v>
      </c>
      <c r="X44">
        <f t="shared" si="15"/>
        <v>0</v>
      </c>
      <c r="Y44">
        <f t="shared" si="15"/>
        <v>72</v>
      </c>
      <c r="AA44">
        <f t="shared" si="16"/>
        <v>48</v>
      </c>
      <c r="AB44">
        <f t="shared" si="16"/>
        <v>108</v>
      </c>
      <c r="AC44">
        <f t="shared" si="16"/>
        <v>198</v>
      </c>
    </row>
    <row r="45" spans="1:29" ht="12.75">
      <c r="A45" s="1">
        <v>1</v>
      </c>
      <c r="B45" s="16">
        <v>42</v>
      </c>
      <c r="C45" s="16">
        <v>3</v>
      </c>
      <c r="D45" s="16">
        <v>6</v>
      </c>
      <c r="E45" s="2">
        <v>9</v>
      </c>
      <c r="F45" s="17">
        <f t="shared" si="17"/>
        <v>1</v>
      </c>
      <c r="G45" s="17">
        <f t="shared" si="18"/>
        <v>2</v>
      </c>
      <c r="H45" s="17">
        <f t="shared" si="19"/>
        <v>3</v>
      </c>
      <c r="I45" s="17">
        <v>18</v>
      </c>
      <c r="J45" s="16">
        <v>12</v>
      </c>
      <c r="K45" s="17" t="str">
        <f t="shared" si="20"/>
        <v>C</v>
      </c>
      <c r="L45" s="17" t="s">
        <v>86</v>
      </c>
      <c r="M45" s="16">
        <v>36</v>
      </c>
      <c r="N45" s="17">
        <v>2</v>
      </c>
      <c r="O45">
        <f t="shared" si="4"/>
        <v>0</v>
      </c>
      <c r="P45">
        <f t="shared" si="5"/>
        <v>36</v>
      </c>
      <c r="Q45">
        <f t="shared" si="6"/>
        <v>0</v>
      </c>
      <c r="S45" s="10">
        <f t="shared" si="14"/>
        <v>48</v>
      </c>
      <c r="T45" s="10">
        <f t="shared" si="14"/>
        <v>54</v>
      </c>
      <c r="U45" s="10">
        <f t="shared" si="14"/>
        <v>58</v>
      </c>
      <c r="W45">
        <f t="shared" si="15"/>
        <v>0</v>
      </c>
      <c r="X45">
        <f t="shared" si="15"/>
        <v>86</v>
      </c>
      <c r="Y45">
        <f t="shared" si="15"/>
        <v>0</v>
      </c>
      <c r="AA45">
        <f t="shared" si="16"/>
        <v>48</v>
      </c>
      <c r="AB45">
        <f t="shared" si="16"/>
        <v>194</v>
      </c>
      <c r="AC45">
        <f t="shared" si="16"/>
        <v>198</v>
      </c>
    </row>
    <row r="46" spans="1:29" ht="12.75">
      <c r="A46" s="1">
        <v>1</v>
      </c>
      <c r="B46" s="16">
        <v>43</v>
      </c>
      <c r="C46" s="16">
        <v>3</v>
      </c>
      <c r="D46" s="16">
        <v>7</v>
      </c>
      <c r="E46" s="2">
        <v>10</v>
      </c>
      <c r="F46" s="17">
        <f t="shared" si="17"/>
        <v>2</v>
      </c>
      <c r="G46" s="17">
        <f>1+MOD(E46+1,3)</f>
        <v>3</v>
      </c>
      <c r="H46" s="17">
        <f>1+MOD(E46+2,3)</f>
        <v>1</v>
      </c>
      <c r="I46" s="17">
        <v>22</v>
      </c>
      <c r="J46" s="16">
        <v>12</v>
      </c>
      <c r="K46" s="17" t="str">
        <f t="shared" si="20"/>
        <v>C</v>
      </c>
      <c r="L46" s="17" t="s">
        <v>86</v>
      </c>
      <c r="M46" s="16">
        <v>36</v>
      </c>
      <c r="N46" s="17">
        <v>1</v>
      </c>
      <c r="O46">
        <f t="shared" si="4"/>
        <v>36</v>
      </c>
      <c r="P46">
        <f t="shared" si="5"/>
        <v>0</v>
      </c>
      <c r="Q46">
        <f t="shared" si="6"/>
        <v>0</v>
      </c>
      <c r="S46" s="10">
        <f t="shared" si="14"/>
        <v>84</v>
      </c>
      <c r="T46" s="10">
        <f t="shared" si="14"/>
        <v>54</v>
      </c>
      <c r="U46" s="10">
        <f t="shared" si="14"/>
        <v>58</v>
      </c>
      <c r="W46">
        <f t="shared" si="15"/>
        <v>86</v>
      </c>
      <c r="X46">
        <f t="shared" si="15"/>
        <v>0</v>
      </c>
      <c r="Y46">
        <f t="shared" si="15"/>
        <v>0</v>
      </c>
      <c r="AA46">
        <f t="shared" si="16"/>
        <v>134</v>
      </c>
      <c r="AB46">
        <f t="shared" si="16"/>
        <v>194</v>
      </c>
      <c r="AC46">
        <f t="shared" si="16"/>
        <v>198</v>
      </c>
    </row>
    <row r="47" spans="1:29" ht="12.75">
      <c r="A47" s="1">
        <v>1</v>
      </c>
      <c r="B47" s="16">
        <v>44</v>
      </c>
      <c r="C47" s="16">
        <v>3</v>
      </c>
      <c r="D47" s="16">
        <v>8</v>
      </c>
      <c r="E47" s="2">
        <v>11</v>
      </c>
      <c r="F47" s="17">
        <f t="shared" si="17"/>
        <v>3</v>
      </c>
      <c r="G47" s="17">
        <f t="shared" si="18"/>
        <v>1</v>
      </c>
      <c r="H47" s="17">
        <f t="shared" si="19"/>
        <v>2</v>
      </c>
      <c r="I47" s="17">
        <v>0</v>
      </c>
      <c r="J47" s="16">
        <v>0</v>
      </c>
      <c r="K47" s="17" t="str">
        <f t="shared" si="20"/>
        <v>N</v>
      </c>
      <c r="L47" s="17"/>
      <c r="M47" s="16">
        <v>0</v>
      </c>
      <c r="N47" s="17">
        <v>1</v>
      </c>
      <c r="O47">
        <f t="shared" si="4"/>
        <v>0</v>
      </c>
      <c r="P47">
        <f t="shared" si="5"/>
        <v>0</v>
      </c>
      <c r="Q47">
        <f t="shared" si="6"/>
        <v>0</v>
      </c>
      <c r="S47" s="10">
        <f t="shared" si="14"/>
        <v>84</v>
      </c>
      <c r="T47" s="10">
        <f t="shared" si="14"/>
        <v>54</v>
      </c>
      <c r="U47" s="10">
        <f t="shared" si="14"/>
        <v>58</v>
      </c>
      <c r="W47">
        <f t="shared" si="15"/>
        <v>0</v>
      </c>
      <c r="X47">
        <f t="shared" si="15"/>
        <v>0</v>
      </c>
      <c r="Y47">
        <f t="shared" si="15"/>
        <v>0</v>
      </c>
      <c r="AA47">
        <f t="shared" si="16"/>
        <v>134</v>
      </c>
      <c r="AB47">
        <f t="shared" si="16"/>
        <v>194</v>
      </c>
      <c r="AC47">
        <f t="shared" si="16"/>
        <v>198</v>
      </c>
    </row>
    <row r="48" spans="1:29" ht="12.75">
      <c r="A48" s="1">
        <v>1</v>
      </c>
      <c r="B48" s="16">
        <v>45</v>
      </c>
      <c r="C48" s="16">
        <v>3</v>
      </c>
      <c r="D48" s="16">
        <v>9</v>
      </c>
      <c r="E48" s="2">
        <v>12</v>
      </c>
      <c r="F48" s="17">
        <f t="shared" si="17"/>
        <v>1</v>
      </c>
      <c r="G48" s="17">
        <f t="shared" si="18"/>
        <v>2</v>
      </c>
      <c r="H48" s="17">
        <f t="shared" si="19"/>
        <v>3</v>
      </c>
      <c r="I48" s="17">
        <v>20</v>
      </c>
      <c r="J48" s="16">
        <v>9</v>
      </c>
      <c r="K48" s="17" t="str">
        <f t="shared" si="20"/>
        <v>D</v>
      </c>
      <c r="L48" s="17" t="s">
        <v>117</v>
      </c>
      <c r="M48" s="16">
        <v>36</v>
      </c>
      <c r="N48" s="17">
        <v>3</v>
      </c>
      <c r="O48">
        <f t="shared" si="4"/>
        <v>0</v>
      </c>
      <c r="P48">
        <f t="shared" si="5"/>
        <v>0</v>
      </c>
      <c r="Q48">
        <f t="shared" si="6"/>
        <v>36</v>
      </c>
      <c r="S48" s="10">
        <f t="shared" si="14"/>
        <v>84</v>
      </c>
      <c r="T48" s="10">
        <f t="shared" si="14"/>
        <v>54</v>
      </c>
      <c r="U48" s="10">
        <f t="shared" si="14"/>
        <v>94</v>
      </c>
      <c r="W48">
        <f t="shared" si="15"/>
        <v>0</v>
      </c>
      <c r="X48">
        <f t="shared" si="15"/>
        <v>0</v>
      </c>
      <c r="Y48">
        <f t="shared" si="15"/>
        <v>86</v>
      </c>
      <c r="AA48">
        <f t="shared" si="16"/>
        <v>134</v>
      </c>
      <c r="AB48">
        <f t="shared" si="16"/>
        <v>194</v>
      </c>
      <c r="AC48">
        <f t="shared" si="16"/>
        <v>284</v>
      </c>
    </row>
    <row r="49" spans="1:29" ht="12.75">
      <c r="A49" s="1">
        <v>1</v>
      </c>
      <c r="B49" s="16">
        <v>46</v>
      </c>
      <c r="C49" s="16">
        <v>3</v>
      </c>
      <c r="D49" s="16">
        <v>10</v>
      </c>
      <c r="E49" s="2">
        <v>13</v>
      </c>
      <c r="F49" s="17">
        <f t="shared" si="17"/>
        <v>2</v>
      </c>
      <c r="G49" s="17">
        <f t="shared" si="18"/>
        <v>3</v>
      </c>
      <c r="H49" s="17">
        <f t="shared" si="19"/>
        <v>1</v>
      </c>
      <c r="I49" s="17">
        <v>18</v>
      </c>
      <c r="J49" s="16">
        <v>12</v>
      </c>
      <c r="K49" s="17" t="str">
        <f t="shared" si="20"/>
        <v>C</v>
      </c>
      <c r="L49" s="17" t="s">
        <v>116</v>
      </c>
      <c r="M49" s="16">
        <v>84</v>
      </c>
      <c r="N49" s="17">
        <v>1</v>
      </c>
      <c r="O49">
        <f t="shared" si="4"/>
        <v>84</v>
      </c>
      <c r="P49">
        <f t="shared" si="5"/>
        <v>0</v>
      </c>
      <c r="Q49">
        <f t="shared" si="6"/>
        <v>0</v>
      </c>
      <c r="S49" s="10">
        <f t="shared" si="14"/>
        <v>168</v>
      </c>
      <c r="T49" s="10">
        <f t="shared" si="14"/>
        <v>54</v>
      </c>
      <c r="U49" s="10">
        <f t="shared" si="14"/>
        <v>94</v>
      </c>
      <c r="W49">
        <f t="shared" si="15"/>
        <v>134</v>
      </c>
      <c r="X49">
        <f t="shared" si="15"/>
        <v>0</v>
      </c>
      <c r="Y49">
        <f t="shared" si="15"/>
        <v>0</v>
      </c>
      <c r="AA49">
        <f t="shared" si="16"/>
        <v>268</v>
      </c>
      <c r="AB49">
        <f t="shared" si="16"/>
        <v>194</v>
      </c>
      <c r="AC49">
        <f t="shared" si="16"/>
        <v>284</v>
      </c>
    </row>
    <row r="50" spans="1:29" ht="12.75">
      <c r="A50" s="1">
        <v>1</v>
      </c>
      <c r="B50" s="16">
        <v>47</v>
      </c>
      <c r="C50" s="16">
        <v>3</v>
      </c>
      <c r="D50" s="16">
        <v>11</v>
      </c>
      <c r="E50" s="2">
        <v>14</v>
      </c>
      <c r="F50" s="17">
        <f t="shared" si="17"/>
        <v>3</v>
      </c>
      <c r="G50" s="17">
        <f t="shared" si="18"/>
        <v>1</v>
      </c>
      <c r="H50" s="17">
        <f t="shared" si="19"/>
        <v>2</v>
      </c>
      <c r="I50" s="17">
        <v>18</v>
      </c>
      <c r="J50" s="16">
        <v>11</v>
      </c>
      <c r="K50" s="17" t="str">
        <f t="shared" si="20"/>
        <v>S</v>
      </c>
      <c r="L50" s="17"/>
      <c r="M50" s="16">
        <v>22</v>
      </c>
      <c r="N50" s="17">
        <v>3</v>
      </c>
      <c r="O50">
        <f t="shared" si="4"/>
        <v>0</v>
      </c>
      <c r="P50">
        <f t="shared" si="5"/>
        <v>0</v>
      </c>
      <c r="Q50">
        <f t="shared" si="6"/>
        <v>22</v>
      </c>
      <c r="S50" s="10">
        <f t="shared" si="14"/>
        <v>168</v>
      </c>
      <c r="T50" s="10">
        <f t="shared" si="14"/>
        <v>54</v>
      </c>
      <c r="U50" s="10">
        <f t="shared" si="14"/>
        <v>116</v>
      </c>
      <c r="W50">
        <f t="shared" si="15"/>
        <v>0</v>
      </c>
      <c r="X50">
        <f t="shared" si="15"/>
        <v>0</v>
      </c>
      <c r="Y50">
        <f t="shared" si="15"/>
        <v>72</v>
      </c>
      <c r="AA50">
        <f t="shared" si="16"/>
        <v>268</v>
      </c>
      <c r="AB50">
        <f t="shared" si="16"/>
        <v>194</v>
      </c>
      <c r="AC50">
        <f t="shared" si="16"/>
        <v>356</v>
      </c>
    </row>
    <row r="51" spans="1:29" ht="12.75">
      <c r="A51" s="1">
        <v>1</v>
      </c>
      <c r="B51" s="16">
        <v>48</v>
      </c>
      <c r="C51" s="16">
        <v>3</v>
      </c>
      <c r="D51" s="16">
        <v>12</v>
      </c>
      <c r="E51" s="2">
        <v>15</v>
      </c>
      <c r="F51" s="17">
        <f t="shared" si="17"/>
        <v>1</v>
      </c>
      <c r="G51" s="17">
        <f t="shared" si="18"/>
        <v>2</v>
      </c>
      <c r="H51" s="17">
        <f t="shared" si="19"/>
        <v>3</v>
      </c>
      <c r="I51" s="17">
        <v>18</v>
      </c>
      <c r="J51" s="16">
        <v>11</v>
      </c>
      <c r="K51" s="17" t="str">
        <f t="shared" si="20"/>
        <v>S</v>
      </c>
      <c r="L51" s="17"/>
      <c r="M51" s="16">
        <v>-44</v>
      </c>
      <c r="N51" s="17">
        <v>1</v>
      </c>
      <c r="O51">
        <f t="shared" si="4"/>
        <v>-44</v>
      </c>
      <c r="P51">
        <f t="shared" si="5"/>
        <v>0</v>
      </c>
      <c r="Q51">
        <f t="shared" si="6"/>
        <v>0</v>
      </c>
      <c r="S51" s="10">
        <f t="shared" si="14"/>
        <v>124</v>
      </c>
      <c r="T51" s="10">
        <f t="shared" si="14"/>
        <v>54</v>
      </c>
      <c r="U51" s="10">
        <f t="shared" si="14"/>
        <v>116</v>
      </c>
      <c r="W51">
        <f t="shared" si="15"/>
        <v>-94</v>
      </c>
      <c r="X51">
        <f t="shared" si="15"/>
        <v>40</v>
      </c>
      <c r="Y51">
        <f t="shared" si="15"/>
        <v>40</v>
      </c>
      <c r="AA51">
        <f t="shared" si="16"/>
        <v>174</v>
      </c>
      <c r="AB51">
        <f t="shared" si="16"/>
        <v>234</v>
      </c>
      <c r="AC51">
        <f t="shared" si="16"/>
        <v>396</v>
      </c>
    </row>
    <row r="52" spans="1:29" ht="12.75">
      <c r="A52" s="1">
        <v>1</v>
      </c>
      <c r="B52" s="16">
        <v>49</v>
      </c>
      <c r="C52" s="16">
        <v>3</v>
      </c>
      <c r="D52" s="16">
        <v>13</v>
      </c>
      <c r="E52" s="2">
        <v>16</v>
      </c>
      <c r="F52" s="17">
        <f t="shared" si="17"/>
        <v>2</v>
      </c>
      <c r="G52" s="17">
        <f t="shared" si="18"/>
        <v>3</v>
      </c>
      <c r="H52" s="17">
        <f t="shared" si="19"/>
        <v>1</v>
      </c>
      <c r="I52" s="17">
        <v>18</v>
      </c>
      <c r="J52" s="16">
        <v>9</v>
      </c>
      <c r="K52" s="17" t="str">
        <f t="shared" si="20"/>
        <v>D</v>
      </c>
      <c r="L52" s="17"/>
      <c r="M52" s="16">
        <v>18</v>
      </c>
      <c r="N52" s="17">
        <v>3</v>
      </c>
      <c r="O52">
        <f t="shared" si="4"/>
        <v>0</v>
      </c>
      <c r="P52">
        <f t="shared" si="5"/>
        <v>0</v>
      </c>
      <c r="Q52">
        <f t="shared" si="6"/>
        <v>18</v>
      </c>
      <c r="S52" s="10">
        <f t="shared" si="14"/>
        <v>124</v>
      </c>
      <c r="T52" s="10">
        <f t="shared" si="14"/>
        <v>54</v>
      </c>
      <c r="U52" s="10">
        <f t="shared" si="14"/>
        <v>134</v>
      </c>
      <c r="W52">
        <f t="shared" si="15"/>
        <v>0</v>
      </c>
      <c r="X52">
        <f t="shared" si="15"/>
        <v>0</v>
      </c>
      <c r="Y52">
        <f t="shared" si="15"/>
        <v>68</v>
      </c>
      <c r="AA52">
        <f t="shared" si="16"/>
        <v>174</v>
      </c>
      <c r="AB52">
        <f t="shared" si="16"/>
        <v>234</v>
      </c>
      <c r="AC52">
        <f t="shared" si="16"/>
        <v>464</v>
      </c>
    </row>
    <row r="53" spans="1:29" ht="12.75">
      <c r="A53" s="1">
        <v>1</v>
      </c>
      <c r="B53" s="16">
        <v>50</v>
      </c>
      <c r="C53" s="16">
        <v>3</v>
      </c>
      <c r="D53" s="16">
        <v>14</v>
      </c>
      <c r="E53" s="2">
        <v>17</v>
      </c>
      <c r="F53" s="17">
        <f t="shared" si="17"/>
        <v>3</v>
      </c>
      <c r="G53" s="17">
        <f t="shared" si="18"/>
        <v>1</v>
      </c>
      <c r="H53" s="17">
        <f t="shared" si="19"/>
        <v>2</v>
      </c>
      <c r="I53" s="17">
        <v>18</v>
      </c>
      <c r="J53" s="16">
        <v>9</v>
      </c>
      <c r="K53" s="17" t="str">
        <f t="shared" si="20"/>
        <v>D</v>
      </c>
      <c r="L53" s="17"/>
      <c r="M53" s="16">
        <v>18</v>
      </c>
      <c r="N53" s="17">
        <v>2</v>
      </c>
      <c r="O53">
        <f t="shared" si="4"/>
        <v>0</v>
      </c>
      <c r="P53">
        <f t="shared" si="5"/>
        <v>18</v>
      </c>
      <c r="Q53">
        <f t="shared" si="6"/>
        <v>0</v>
      </c>
      <c r="S53" s="10">
        <f t="shared" si="14"/>
        <v>124</v>
      </c>
      <c r="T53" s="10">
        <f t="shared" si="14"/>
        <v>72</v>
      </c>
      <c r="U53" s="10">
        <f t="shared" si="14"/>
        <v>134</v>
      </c>
      <c r="W53">
        <f t="shared" si="15"/>
        <v>0</v>
      </c>
      <c r="X53">
        <f t="shared" si="15"/>
        <v>68</v>
      </c>
      <c r="Y53">
        <f t="shared" si="15"/>
        <v>0</v>
      </c>
      <c r="AA53">
        <f t="shared" si="16"/>
        <v>174</v>
      </c>
      <c r="AB53">
        <f t="shared" si="16"/>
        <v>302</v>
      </c>
      <c r="AC53">
        <f t="shared" si="16"/>
        <v>464</v>
      </c>
    </row>
    <row r="54" spans="1:29" ht="12.75">
      <c r="A54" s="1">
        <v>1</v>
      </c>
      <c r="B54" s="16">
        <v>51</v>
      </c>
      <c r="C54" s="16">
        <v>3</v>
      </c>
      <c r="D54" s="16">
        <v>15</v>
      </c>
      <c r="E54" s="2">
        <v>18</v>
      </c>
      <c r="F54" s="17">
        <f t="shared" si="17"/>
        <v>1</v>
      </c>
      <c r="G54" s="17">
        <f t="shared" si="18"/>
        <v>2</v>
      </c>
      <c r="H54" s="17">
        <f t="shared" si="19"/>
        <v>3</v>
      </c>
      <c r="I54" s="17">
        <v>20</v>
      </c>
      <c r="J54" s="16">
        <v>23</v>
      </c>
      <c r="K54" s="17" t="str">
        <f t="shared" si="20"/>
        <v>N</v>
      </c>
      <c r="L54" s="17"/>
      <c r="M54" s="16">
        <v>23</v>
      </c>
      <c r="N54" s="17">
        <v>3</v>
      </c>
      <c r="O54">
        <f t="shared" si="4"/>
        <v>0</v>
      </c>
      <c r="P54">
        <f t="shared" si="5"/>
        <v>0</v>
      </c>
      <c r="Q54">
        <f t="shared" si="6"/>
        <v>23</v>
      </c>
      <c r="S54" s="10">
        <f t="shared" si="14"/>
        <v>124</v>
      </c>
      <c r="T54" s="10">
        <f t="shared" si="14"/>
        <v>72</v>
      </c>
      <c r="U54" s="10">
        <f t="shared" si="14"/>
        <v>157</v>
      </c>
      <c r="W54">
        <f t="shared" si="15"/>
        <v>0</v>
      </c>
      <c r="X54">
        <f t="shared" si="15"/>
        <v>0</v>
      </c>
      <c r="Y54">
        <f t="shared" si="15"/>
        <v>73</v>
      </c>
      <c r="AA54">
        <f t="shared" si="16"/>
        <v>174</v>
      </c>
      <c r="AB54">
        <f t="shared" si="16"/>
        <v>302</v>
      </c>
      <c r="AC54">
        <f t="shared" si="16"/>
        <v>537</v>
      </c>
    </row>
    <row r="55" spans="1:29" ht="12.75">
      <c r="A55" s="1">
        <v>1</v>
      </c>
      <c r="B55" s="16">
        <v>52</v>
      </c>
      <c r="C55" s="16">
        <v>3</v>
      </c>
      <c r="D55" s="16">
        <v>16</v>
      </c>
      <c r="E55" s="2">
        <v>1</v>
      </c>
      <c r="F55" s="17">
        <f t="shared" si="17"/>
        <v>2</v>
      </c>
      <c r="G55" s="17">
        <f t="shared" si="18"/>
        <v>3</v>
      </c>
      <c r="H55" s="17">
        <f t="shared" si="19"/>
        <v>1</v>
      </c>
      <c r="I55" s="17">
        <v>23</v>
      </c>
      <c r="J55" s="16">
        <v>11</v>
      </c>
      <c r="K55" s="17" t="str">
        <f t="shared" si="20"/>
        <v>S</v>
      </c>
      <c r="L55" s="17" t="s">
        <v>94</v>
      </c>
      <c r="M55" s="16">
        <v>33</v>
      </c>
      <c r="N55" s="17">
        <v>2</v>
      </c>
      <c r="O55">
        <f t="shared" si="4"/>
        <v>0</v>
      </c>
      <c r="P55">
        <f t="shared" si="5"/>
        <v>33</v>
      </c>
      <c r="Q55">
        <f t="shared" si="6"/>
        <v>0</v>
      </c>
      <c r="S55" s="10">
        <f t="shared" si="14"/>
        <v>124</v>
      </c>
      <c r="T55" s="10">
        <f t="shared" si="14"/>
        <v>105</v>
      </c>
      <c r="U55" s="10">
        <f t="shared" si="14"/>
        <v>157</v>
      </c>
      <c r="W55">
        <f t="shared" si="15"/>
        <v>0</v>
      </c>
      <c r="X55">
        <f t="shared" si="15"/>
        <v>83</v>
      </c>
      <c r="Y55">
        <f t="shared" si="15"/>
        <v>0</v>
      </c>
      <c r="AA55">
        <f t="shared" si="16"/>
        <v>174</v>
      </c>
      <c r="AB55">
        <f t="shared" si="16"/>
        <v>385</v>
      </c>
      <c r="AC55">
        <f t="shared" si="16"/>
        <v>537</v>
      </c>
    </row>
    <row r="56" spans="1:29" ht="12.75">
      <c r="A56" s="1">
        <v>1</v>
      </c>
      <c r="B56" s="16">
        <v>53</v>
      </c>
      <c r="C56" s="16">
        <v>3</v>
      </c>
      <c r="D56" s="16">
        <v>17</v>
      </c>
      <c r="E56" s="2">
        <v>2</v>
      </c>
      <c r="F56" s="17">
        <f t="shared" si="17"/>
        <v>3</v>
      </c>
      <c r="G56" s="17">
        <f t="shared" si="18"/>
        <v>1</v>
      </c>
      <c r="H56" s="17">
        <f t="shared" si="19"/>
        <v>2</v>
      </c>
      <c r="I56" s="17">
        <v>0</v>
      </c>
      <c r="J56" s="16">
        <v>0</v>
      </c>
      <c r="K56" s="17" t="str">
        <f t="shared" si="20"/>
        <v>N</v>
      </c>
      <c r="L56" s="17"/>
      <c r="M56" s="16">
        <v>0</v>
      </c>
      <c r="N56" s="17">
        <v>1</v>
      </c>
      <c r="O56">
        <f t="shared" si="4"/>
        <v>0</v>
      </c>
      <c r="P56">
        <f t="shared" si="5"/>
        <v>0</v>
      </c>
      <c r="Q56">
        <f t="shared" si="6"/>
        <v>0</v>
      </c>
      <c r="S56" s="10">
        <f t="shared" si="14"/>
        <v>124</v>
      </c>
      <c r="T56" s="10">
        <f t="shared" si="14"/>
        <v>105</v>
      </c>
      <c r="U56" s="10">
        <f t="shared" si="14"/>
        <v>157</v>
      </c>
      <c r="W56">
        <f t="shared" si="15"/>
        <v>0</v>
      </c>
      <c r="X56">
        <f t="shared" si="15"/>
        <v>0</v>
      </c>
      <c r="Y56">
        <f t="shared" si="15"/>
        <v>0</v>
      </c>
      <c r="AA56">
        <f t="shared" si="16"/>
        <v>174</v>
      </c>
      <c r="AB56">
        <f t="shared" si="16"/>
        <v>385</v>
      </c>
      <c r="AC56">
        <f t="shared" si="16"/>
        <v>537</v>
      </c>
    </row>
    <row r="57" spans="1:29" ht="12.75">
      <c r="A57" s="1">
        <v>1</v>
      </c>
      <c r="B57" s="16">
        <v>54</v>
      </c>
      <c r="C57" s="16">
        <v>3</v>
      </c>
      <c r="D57" s="16">
        <v>18</v>
      </c>
      <c r="E57" s="2">
        <v>3</v>
      </c>
      <c r="F57" s="17">
        <f t="shared" si="17"/>
        <v>1</v>
      </c>
      <c r="G57" s="17">
        <f t="shared" si="18"/>
        <v>2</v>
      </c>
      <c r="H57" s="17">
        <f t="shared" si="19"/>
        <v>3</v>
      </c>
      <c r="I57" s="17">
        <v>18</v>
      </c>
      <c r="J57" s="16">
        <v>24</v>
      </c>
      <c r="K57" s="17" t="str">
        <f t="shared" si="20"/>
        <v>G</v>
      </c>
      <c r="L57" s="17" t="s">
        <v>86</v>
      </c>
      <c r="M57" s="16">
        <v>72</v>
      </c>
      <c r="N57" s="17">
        <v>3</v>
      </c>
      <c r="O57">
        <f t="shared" si="4"/>
        <v>0</v>
      </c>
      <c r="P57">
        <f t="shared" si="5"/>
        <v>0</v>
      </c>
      <c r="Q57">
        <f t="shared" si="6"/>
        <v>72</v>
      </c>
      <c r="S57" s="10">
        <f t="shared" si="14"/>
        <v>124</v>
      </c>
      <c r="T57" s="10">
        <f t="shared" si="14"/>
        <v>105</v>
      </c>
      <c r="U57" s="10">
        <f t="shared" si="14"/>
        <v>229</v>
      </c>
      <c r="W57">
        <f t="shared" si="15"/>
        <v>0</v>
      </c>
      <c r="X57">
        <f t="shared" si="15"/>
        <v>0</v>
      </c>
      <c r="Y57">
        <f t="shared" si="15"/>
        <v>122</v>
      </c>
      <c r="AA57">
        <f t="shared" si="16"/>
        <v>174</v>
      </c>
      <c r="AB57">
        <f t="shared" si="16"/>
        <v>385</v>
      </c>
      <c r="AC57">
        <f t="shared" si="16"/>
        <v>659</v>
      </c>
    </row>
    <row r="58" spans="2:14" ht="12.75">
      <c r="B58" s="16"/>
      <c r="C58" s="16"/>
      <c r="D58" s="16"/>
      <c r="F58" s="17"/>
      <c r="G58" s="17"/>
      <c r="H58" s="17"/>
      <c r="I58" s="17"/>
      <c r="J58" s="16"/>
      <c r="K58" s="17"/>
      <c r="L58" s="17"/>
      <c r="M58" s="16"/>
      <c r="N58" s="17"/>
    </row>
    <row r="59" spans="1:29" ht="12.75">
      <c r="A59" s="1">
        <v>1</v>
      </c>
      <c r="B59" s="10">
        <v>55</v>
      </c>
      <c r="C59" s="10">
        <v>4</v>
      </c>
      <c r="D59" s="10">
        <v>1</v>
      </c>
      <c r="E59" s="20">
        <v>1</v>
      </c>
      <c r="F59" s="21">
        <f aca="true" t="shared" si="21" ref="F59:F76">1+MOD(E59,3)</f>
        <v>2</v>
      </c>
      <c r="G59" s="21">
        <f aca="true" t="shared" si="22" ref="G59:G76">1+MOD(E59+1,3)</f>
        <v>3</v>
      </c>
      <c r="H59" s="21">
        <f aca="true" t="shared" si="23" ref="H59:H76">1+MOD(E59+2,3)</f>
        <v>1</v>
      </c>
      <c r="I59" s="21">
        <v>20</v>
      </c>
      <c r="J59" s="10">
        <v>11</v>
      </c>
      <c r="K59" s="21" t="str">
        <f aca="true" t="shared" si="24" ref="K59:K76">IF(J59=24,"G",IF(J59=12,"C",IF(J59=11,"S",IF(J59=10,"H",IF(J59=9,"D","N")))))</f>
        <v>S</v>
      </c>
      <c r="L59" s="21" t="s">
        <v>94</v>
      </c>
      <c r="M59" s="10">
        <v>33</v>
      </c>
      <c r="N59" s="21">
        <v>2</v>
      </c>
      <c r="O59">
        <f t="shared" si="4"/>
        <v>0</v>
      </c>
      <c r="P59">
        <f t="shared" si="5"/>
        <v>33</v>
      </c>
      <c r="Q59">
        <f t="shared" si="6"/>
        <v>0</v>
      </c>
      <c r="S59" s="10">
        <f t="shared" si="14"/>
        <v>0</v>
      </c>
      <c r="T59" s="10">
        <f t="shared" si="14"/>
        <v>33</v>
      </c>
      <c r="U59" s="10">
        <f t="shared" si="14"/>
        <v>0</v>
      </c>
      <c r="W59">
        <f t="shared" si="15"/>
        <v>0</v>
      </c>
      <c r="X59">
        <f t="shared" si="15"/>
        <v>83</v>
      </c>
      <c r="Y59">
        <f t="shared" si="15"/>
        <v>0</v>
      </c>
      <c r="AA59">
        <f t="shared" si="16"/>
        <v>0</v>
      </c>
      <c r="AB59">
        <f t="shared" si="16"/>
        <v>83</v>
      </c>
      <c r="AC59">
        <f t="shared" si="16"/>
        <v>0</v>
      </c>
    </row>
    <row r="60" spans="1:29" ht="12.75">
      <c r="A60" s="1">
        <v>1</v>
      </c>
      <c r="B60" s="10">
        <v>56</v>
      </c>
      <c r="C60" s="10">
        <v>4</v>
      </c>
      <c r="D60" s="10">
        <v>2</v>
      </c>
      <c r="E60" s="20">
        <v>2</v>
      </c>
      <c r="F60" s="21">
        <f t="shared" si="21"/>
        <v>3</v>
      </c>
      <c r="G60" s="21">
        <f t="shared" si="22"/>
        <v>1</v>
      </c>
      <c r="H60" s="21">
        <f t="shared" si="23"/>
        <v>2</v>
      </c>
      <c r="I60" s="21">
        <v>18</v>
      </c>
      <c r="J60" s="10">
        <v>24</v>
      </c>
      <c r="K60" s="21" t="str">
        <f t="shared" si="24"/>
        <v>G</v>
      </c>
      <c r="L60" s="21" t="s">
        <v>86</v>
      </c>
      <c r="M60" s="10">
        <v>72</v>
      </c>
      <c r="N60" s="21">
        <v>1</v>
      </c>
      <c r="O60">
        <f t="shared" si="4"/>
        <v>72</v>
      </c>
      <c r="P60">
        <f t="shared" si="5"/>
        <v>0</v>
      </c>
      <c r="Q60">
        <f t="shared" si="6"/>
        <v>0</v>
      </c>
      <c r="S60" s="10">
        <f t="shared" si="14"/>
        <v>72</v>
      </c>
      <c r="T60" s="10">
        <f t="shared" si="14"/>
        <v>33</v>
      </c>
      <c r="U60" s="10">
        <f t="shared" si="14"/>
        <v>0</v>
      </c>
      <c r="W60">
        <f t="shared" si="15"/>
        <v>122</v>
      </c>
      <c r="X60">
        <f t="shared" si="15"/>
        <v>0</v>
      </c>
      <c r="Y60">
        <f t="shared" si="15"/>
        <v>0</v>
      </c>
      <c r="AA60">
        <f t="shared" si="16"/>
        <v>122</v>
      </c>
      <c r="AB60">
        <f t="shared" si="16"/>
        <v>83</v>
      </c>
      <c r="AC60">
        <f t="shared" si="16"/>
        <v>0</v>
      </c>
    </row>
    <row r="61" spans="1:29" ht="12.75">
      <c r="A61" s="1">
        <v>1</v>
      </c>
      <c r="B61" s="10">
        <v>57</v>
      </c>
      <c r="C61" s="10">
        <v>4</v>
      </c>
      <c r="D61" s="10">
        <v>3</v>
      </c>
      <c r="E61" s="20">
        <v>3</v>
      </c>
      <c r="F61" s="21">
        <f t="shared" si="21"/>
        <v>1</v>
      </c>
      <c r="G61" s="21">
        <f t="shared" si="22"/>
        <v>2</v>
      </c>
      <c r="H61" s="21">
        <f t="shared" si="23"/>
        <v>3</v>
      </c>
      <c r="I61" s="21">
        <v>18</v>
      </c>
      <c r="J61" s="10">
        <v>24</v>
      </c>
      <c r="K61" s="21" t="str">
        <f t="shared" si="24"/>
        <v>G</v>
      </c>
      <c r="L61" s="21" t="s">
        <v>86</v>
      </c>
      <c r="M61" s="10">
        <v>72</v>
      </c>
      <c r="N61" s="21">
        <v>3</v>
      </c>
      <c r="O61">
        <f t="shared" si="4"/>
        <v>0</v>
      </c>
      <c r="P61">
        <f t="shared" si="5"/>
        <v>0</v>
      </c>
      <c r="Q61">
        <f t="shared" si="6"/>
        <v>72</v>
      </c>
      <c r="S61" s="10">
        <f t="shared" si="14"/>
        <v>72</v>
      </c>
      <c r="T61" s="10">
        <f t="shared" si="14"/>
        <v>33</v>
      </c>
      <c r="U61" s="10">
        <f t="shared" si="14"/>
        <v>72</v>
      </c>
      <c r="W61">
        <f t="shared" si="15"/>
        <v>0</v>
      </c>
      <c r="X61">
        <f t="shared" si="15"/>
        <v>0</v>
      </c>
      <c r="Y61">
        <f t="shared" si="15"/>
        <v>122</v>
      </c>
      <c r="AA61">
        <f t="shared" si="16"/>
        <v>122</v>
      </c>
      <c r="AB61">
        <f t="shared" si="16"/>
        <v>83</v>
      </c>
      <c r="AC61">
        <f t="shared" si="16"/>
        <v>122</v>
      </c>
    </row>
    <row r="62" spans="1:29" ht="12.75">
      <c r="A62" s="1">
        <v>1</v>
      </c>
      <c r="B62" s="10">
        <v>58</v>
      </c>
      <c r="C62" s="10">
        <v>4</v>
      </c>
      <c r="D62" s="10">
        <v>4</v>
      </c>
      <c r="E62" s="20">
        <v>4</v>
      </c>
      <c r="F62" s="21">
        <f t="shared" si="21"/>
        <v>2</v>
      </c>
      <c r="G62" s="21">
        <f t="shared" si="22"/>
        <v>3</v>
      </c>
      <c r="H62" s="21">
        <f t="shared" si="23"/>
        <v>1</v>
      </c>
      <c r="I62" s="21">
        <v>22</v>
      </c>
      <c r="J62" s="10">
        <v>12</v>
      </c>
      <c r="K62" s="21" t="str">
        <f t="shared" si="24"/>
        <v>C</v>
      </c>
      <c r="L62" s="21"/>
      <c r="M62" s="10">
        <v>24</v>
      </c>
      <c r="N62" s="21">
        <v>1</v>
      </c>
      <c r="O62">
        <f t="shared" si="4"/>
        <v>24</v>
      </c>
      <c r="P62">
        <f t="shared" si="5"/>
        <v>0</v>
      </c>
      <c r="Q62">
        <f t="shared" si="6"/>
        <v>0</v>
      </c>
      <c r="S62" s="10">
        <f t="shared" si="14"/>
        <v>96</v>
      </c>
      <c r="T62" s="10">
        <f t="shared" si="14"/>
        <v>33</v>
      </c>
      <c r="U62" s="10">
        <f t="shared" si="14"/>
        <v>72</v>
      </c>
      <c r="W62">
        <f t="shared" si="15"/>
        <v>74</v>
      </c>
      <c r="X62">
        <f t="shared" si="15"/>
        <v>0</v>
      </c>
      <c r="Y62">
        <f t="shared" si="15"/>
        <v>0</v>
      </c>
      <c r="AA62">
        <f t="shared" si="16"/>
        <v>196</v>
      </c>
      <c r="AB62">
        <f t="shared" si="16"/>
        <v>83</v>
      </c>
      <c r="AC62">
        <f t="shared" si="16"/>
        <v>122</v>
      </c>
    </row>
    <row r="63" spans="1:29" ht="12.75">
      <c r="A63" s="1">
        <v>1</v>
      </c>
      <c r="B63" s="10">
        <v>59</v>
      </c>
      <c r="C63" s="10">
        <v>4</v>
      </c>
      <c r="D63" s="10">
        <v>5</v>
      </c>
      <c r="E63" s="20">
        <v>5</v>
      </c>
      <c r="F63" s="21">
        <f t="shared" si="21"/>
        <v>3</v>
      </c>
      <c r="G63" s="21">
        <f t="shared" si="22"/>
        <v>1</v>
      </c>
      <c r="H63" s="21">
        <f t="shared" si="23"/>
        <v>2</v>
      </c>
      <c r="I63" s="21">
        <v>18</v>
      </c>
      <c r="J63" s="10">
        <v>9</v>
      </c>
      <c r="K63" s="21" t="str">
        <f t="shared" si="24"/>
        <v>D</v>
      </c>
      <c r="L63" s="21" t="s">
        <v>86</v>
      </c>
      <c r="M63" s="10">
        <v>27</v>
      </c>
      <c r="N63" s="21">
        <v>3</v>
      </c>
      <c r="O63">
        <f t="shared" si="4"/>
        <v>0</v>
      </c>
      <c r="P63">
        <f t="shared" si="5"/>
        <v>0</v>
      </c>
      <c r="Q63">
        <f t="shared" si="6"/>
        <v>27</v>
      </c>
      <c r="S63" s="10">
        <f t="shared" si="14"/>
        <v>96</v>
      </c>
      <c r="T63" s="10">
        <f t="shared" si="14"/>
        <v>33</v>
      </c>
      <c r="U63" s="10">
        <f t="shared" si="14"/>
        <v>99</v>
      </c>
      <c r="W63">
        <f t="shared" si="15"/>
        <v>0</v>
      </c>
      <c r="X63">
        <f t="shared" si="15"/>
        <v>0</v>
      </c>
      <c r="Y63">
        <f t="shared" si="15"/>
        <v>77</v>
      </c>
      <c r="AA63">
        <f t="shared" si="16"/>
        <v>196</v>
      </c>
      <c r="AB63">
        <f t="shared" si="16"/>
        <v>83</v>
      </c>
      <c r="AC63">
        <f t="shared" si="16"/>
        <v>199</v>
      </c>
    </row>
    <row r="64" spans="1:29" ht="12.75">
      <c r="A64" s="1">
        <v>1</v>
      </c>
      <c r="B64" s="10">
        <v>60</v>
      </c>
      <c r="C64" s="10">
        <v>4</v>
      </c>
      <c r="D64" s="10">
        <v>6</v>
      </c>
      <c r="E64" s="20">
        <v>6</v>
      </c>
      <c r="F64" s="21">
        <f t="shared" si="21"/>
        <v>1</v>
      </c>
      <c r="G64" s="21">
        <f t="shared" si="22"/>
        <v>2</v>
      </c>
      <c r="H64" s="21">
        <f t="shared" si="23"/>
        <v>3</v>
      </c>
      <c r="I64" s="21">
        <v>18</v>
      </c>
      <c r="J64" s="10">
        <v>24</v>
      </c>
      <c r="K64" s="21" t="str">
        <f t="shared" si="24"/>
        <v>G</v>
      </c>
      <c r="L64" s="21" t="s">
        <v>116</v>
      </c>
      <c r="M64" s="10">
        <v>120</v>
      </c>
      <c r="N64" s="21">
        <v>1</v>
      </c>
      <c r="O64">
        <f t="shared" si="4"/>
        <v>120</v>
      </c>
      <c r="P64">
        <f t="shared" si="5"/>
        <v>0</v>
      </c>
      <c r="Q64">
        <f t="shared" si="6"/>
        <v>0</v>
      </c>
      <c r="S64" s="10">
        <f t="shared" si="14"/>
        <v>216</v>
      </c>
      <c r="T64" s="10">
        <f t="shared" si="14"/>
        <v>33</v>
      </c>
      <c r="U64" s="10">
        <f t="shared" si="14"/>
        <v>99</v>
      </c>
      <c r="W64">
        <f t="shared" si="15"/>
        <v>170</v>
      </c>
      <c r="X64">
        <f t="shared" si="15"/>
        <v>0</v>
      </c>
      <c r="Y64">
        <f t="shared" si="15"/>
        <v>0</v>
      </c>
      <c r="AA64">
        <f t="shared" si="16"/>
        <v>366</v>
      </c>
      <c r="AB64">
        <f t="shared" si="16"/>
        <v>83</v>
      </c>
      <c r="AC64">
        <f t="shared" si="16"/>
        <v>199</v>
      </c>
    </row>
    <row r="65" spans="1:29" ht="12.75">
      <c r="A65" s="1">
        <v>1</v>
      </c>
      <c r="B65" s="10">
        <v>61</v>
      </c>
      <c r="C65" s="10">
        <v>4</v>
      </c>
      <c r="D65" s="10">
        <v>7</v>
      </c>
      <c r="E65" s="20">
        <v>7</v>
      </c>
      <c r="F65" s="21">
        <f t="shared" si="21"/>
        <v>2</v>
      </c>
      <c r="G65" s="21">
        <f t="shared" si="22"/>
        <v>3</v>
      </c>
      <c r="H65" s="21">
        <f t="shared" si="23"/>
        <v>1</v>
      </c>
      <c r="I65" s="21">
        <v>24</v>
      </c>
      <c r="J65" s="10">
        <v>12</v>
      </c>
      <c r="K65" s="21" t="str">
        <f t="shared" si="24"/>
        <v>C</v>
      </c>
      <c r="L65" s="21"/>
      <c r="M65" s="10">
        <v>-48</v>
      </c>
      <c r="N65" s="21">
        <v>3</v>
      </c>
      <c r="O65">
        <f t="shared" si="4"/>
        <v>0</v>
      </c>
      <c r="P65">
        <f t="shared" si="5"/>
        <v>0</v>
      </c>
      <c r="Q65">
        <f t="shared" si="6"/>
        <v>-48</v>
      </c>
      <c r="S65" s="10">
        <f t="shared" si="14"/>
        <v>216</v>
      </c>
      <c r="T65" s="10">
        <f t="shared" si="14"/>
        <v>33</v>
      </c>
      <c r="U65" s="10">
        <f t="shared" si="14"/>
        <v>51</v>
      </c>
      <c r="W65">
        <f t="shared" si="15"/>
        <v>40</v>
      </c>
      <c r="X65">
        <f t="shared" si="15"/>
        <v>40</v>
      </c>
      <c r="Y65">
        <f t="shared" si="15"/>
        <v>-98</v>
      </c>
      <c r="AA65">
        <f t="shared" si="16"/>
        <v>406</v>
      </c>
      <c r="AB65">
        <f t="shared" si="16"/>
        <v>123</v>
      </c>
      <c r="AC65">
        <f t="shared" si="16"/>
        <v>101</v>
      </c>
    </row>
    <row r="66" spans="1:29" ht="12.75">
      <c r="A66" s="1">
        <v>1</v>
      </c>
      <c r="B66" s="10">
        <v>62</v>
      </c>
      <c r="C66" s="10">
        <v>4</v>
      </c>
      <c r="D66" s="10">
        <v>8</v>
      </c>
      <c r="E66" s="20">
        <v>8</v>
      </c>
      <c r="F66" s="21">
        <f t="shared" si="21"/>
        <v>3</v>
      </c>
      <c r="G66" s="21">
        <f t="shared" si="22"/>
        <v>1</v>
      </c>
      <c r="H66" s="21">
        <f t="shared" si="23"/>
        <v>2</v>
      </c>
      <c r="I66" s="21">
        <v>23</v>
      </c>
      <c r="J66" s="10">
        <v>23</v>
      </c>
      <c r="K66" s="21" t="str">
        <f t="shared" si="24"/>
        <v>N</v>
      </c>
      <c r="L66" s="21"/>
      <c r="M66" s="10">
        <v>23</v>
      </c>
      <c r="N66" s="21">
        <v>2</v>
      </c>
      <c r="O66">
        <f t="shared" si="4"/>
        <v>0</v>
      </c>
      <c r="P66">
        <f t="shared" si="5"/>
        <v>23</v>
      </c>
      <c r="Q66">
        <f t="shared" si="6"/>
        <v>0</v>
      </c>
      <c r="S66" s="10">
        <f t="shared" si="14"/>
        <v>216</v>
      </c>
      <c r="T66" s="10">
        <f t="shared" si="14"/>
        <v>56</v>
      </c>
      <c r="U66" s="10">
        <f t="shared" si="14"/>
        <v>51</v>
      </c>
      <c r="W66">
        <f t="shared" si="15"/>
        <v>0</v>
      </c>
      <c r="X66">
        <f t="shared" si="15"/>
        <v>73</v>
      </c>
      <c r="Y66">
        <f t="shared" si="15"/>
        <v>0</v>
      </c>
      <c r="AA66">
        <f t="shared" si="16"/>
        <v>406</v>
      </c>
      <c r="AB66">
        <f t="shared" si="16"/>
        <v>196</v>
      </c>
      <c r="AC66">
        <f t="shared" si="16"/>
        <v>101</v>
      </c>
    </row>
    <row r="67" spans="1:29" ht="12.75">
      <c r="A67" s="1">
        <v>1</v>
      </c>
      <c r="B67" s="10">
        <v>63</v>
      </c>
      <c r="C67" s="10">
        <v>4</v>
      </c>
      <c r="D67" s="10">
        <v>9</v>
      </c>
      <c r="E67" s="20">
        <v>9</v>
      </c>
      <c r="F67" s="21">
        <f t="shared" si="21"/>
        <v>1</v>
      </c>
      <c r="G67" s="21">
        <f t="shared" si="22"/>
        <v>2</v>
      </c>
      <c r="H67" s="21">
        <f t="shared" si="23"/>
        <v>3</v>
      </c>
      <c r="I67" s="21">
        <v>18</v>
      </c>
      <c r="J67" s="10">
        <v>24</v>
      </c>
      <c r="K67" s="21" t="str">
        <f t="shared" si="24"/>
        <v>G</v>
      </c>
      <c r="L67" s="21" t="s">
        <v>86</v>
      </c>
      <c r="M67" s="10">
        <v>72</v>
      </c>
      <c r="N67" s="21">
        <v>2</v>
      </c>
      <c r="O67">
        <f t="shared" si="4"/>
        <v>0</v>
      </c>
      <c r="P67">
        <f t="shared" si="5"/>
        <v>72</v>
      </c>
      <c r="Q67">
        <f t="shared" si="6"/>
        <v>0</v>
      </c>
      <c r="S67" s="10">
        <f t="shared" si="14"/>
        <v>216</v>
      </c>
      <c r="T67" s="10">
        <f t="shared" si="14"/>
        <v>128</v>
      </c>
      <c r="U67" s="10">
        <f t="shared" si="14"/>
        <v>51</v>
      </c>
      <c r="W67">
        <f t="shared" si="15"/>
        <v>0</v>
      </c>
      <c r="X67">
        <f t="shared" si="15"/>
        <v>122</v>
      </c>
      <c r="Y67">
        <f t="shared" si="15"/>
        <v>0</v>
      </c>
      <c r="AA67">
        <f t="shared" si="16"/>
        <v>406</v>
      </c>
      <c r="AB67">
        <f t="shared" si="16"/>
        <v>318</v>
      </c>
      <c r="AC67">
        <f t="shared" si="16"/>
        <v>101</v>
      </c>
    </row>
    <row r="68" spans="1:29" ht="12.75">
      <c r="A68" s="1">
        <v>1</v>
      </c>
      <c r="B68" s="10">
        <v>64</v>
      </c>
      <c r="C68" s="10">
        <v>4</v>
      </c>
      <c r="D68" s="10">
        <v>10</v>
      </c>
      <c r="E68" s="20">
        <v>10</v>
      </c>
      <c r="F68" s="21">
        <f t="shared" si="21"/>
        <v>2</v>
      </c>
      <c r="G68" s="21">
        <f t="shared" si="22"/>
        <v>3</v>
      </c>
      <c r="H68" s="21">
        <f t="shared" si="23"/>
        <v>1</v>
      </c>
      <c r="I68" s="21">
        <v>33</v>
      </c>
      <c r="J68" s="10">
        <v>12</v>
      </c>
      <c r="K68" s="21" t="str">
        <f t="shared" si="24"/>
        <v>C</v>
      </c>
      <c r="L68" s="21" t="s">
        <v>117</v>
      </c>
      <c r="M68" s="10">
        <v>48</v>
      </c>
      <c r="N68" s="21">
        <v>1</v>
      </c>
      <c r="O68">
        <f t="shared" si="4"/>
        <v>48</v>
      </c>
      <c r="P68">
        <f t="shared" si="5"/>
        <v>0</v>
      </c>
      <c r="Q68">
        <f t="shared" si="6"/>
        <v>0</v>
      </c>
      <c r="S68" s="10">
        <f t="shared" si="14"/>
        <v>264</v>
      </c>
      <c r="T68" s="10">
        <f t="shared" si="14"/>
        <v>128</v>
      </c>
      <c r="U68" s="10">
        <f t="shared" si="14"/>
        <v>51</v>
      </c>
      <c r="W68">
        <f t="shared" si="15"/>
        <v>98</v>
      </c>
      <c r="X68">
        <f t="shared" si="15"/>
        <v>0</v>
      </c>
      <c r="Y68">
        <f t="shared" si="15"/>
        <v>0</v>
      </c>
      <c r="AA68">
        <f t="shared" si="16"/>
        <v>504</v>
      </c>
      <c r="AB68">
        <f t="shared" si="16"/>
        <v>318</v>
      </c>
      <c r="AC68">
        <f t="shared" si="16"/>
        <v>101</v>
      </c>
    </row>
    <row r="69" spans="1:29" ht="12.75">
      <c r="A69" s="1">
        <v>1</v>
      </c>
      <c r="B69" s="10">
        <v>65</v>
      </c>
      <c r="C69" s="10">
        <v>4</v>
      </c>
      <c r="D69" s="10">
        <v>11</v>
      </c>
      <c r="E69" s="20">
        <v>11</v>
      </c>
      <c r="F69" s="21">
        <f t="shared" si="21"/>
        <v>3</v>
      </c>
      <c r="G69" s="21">
        <f t="shared" si="22"/>
        <v>1</v>
      </c>
      <c r="H69" s="21">
        <f t="shared" si="23"/>
        <v>2</v>
      </c>
      <c r="I69" s="21">
        <v>18</v>
      </c>
      <c r="J69" s="10">
        <v>12</v>
      </c>
      <c r="K69" s="21" t="str">
        <f t="shared" si="24"/>
        <v>C</v>
      </c>
      <c r="L69" s="21"/>
      <c r="M69" s="10">
        <v>24</v>
      </c>
      <c r="N69" s="21">
        <v>1</v>
      </c>
      <c r="O69">
        <f t="shared" si="4"/>
        <v>24</v>
      </c>
      <c r="P69">
        <f t="shared" si="5"/>
        <v>0</v>
      </c>
      <c r="Q69">
        <f t="shared" si="6"/>
        <v>0</v>
      </c>
      <c r="S69" s="10">
        <f t="shared" si="14"/>
        <v>288</v>
      </c>
      <c r="T69" s="10">
        <f t="shared" si="14"/>
        <v>128</v>
      </c>
      <c r="U69" s="10">
        <f t="shared" si="14"/>
        <v>51</v>
      </c>
      <c r="W69">
        <f t="shared" si="15"/>
        <v>74</v>
      </c>
      <c r="X69">
        <f t="shared" si="15"/>
        <v>0</v>
      </c>
      <c r="Y69">
        <f t="shared" si="15"/>
        <v>0</v>
      </c>
      <c r="AA69">
        <f t="shared" si="16"/>
        <v>578</v>
      </c>
      <c r="AB69">
        <f t="shared" si="16"/>
        <v>318</v>
      </c>
      <c r="AC69">
        <f t="shared" si="16"/>
        <v>101</v>
      </c>
    </row>
    <row r="70" spans="1:29" ht="12.75">
      <c r="A70" s="1">
        <v>1</v>
      </c>
      <c r="B70" s="10">
        <v>66</v>
      </c>
      <c r="C70" s="10">
        <v>4</v>
      </c>
      <c r="D70" s="10">
        <v>12</v>
      </c>
      <c r="E70" s="20">
        <v>12</v>
      </c>
      <c r="F70" s="21">
        <f t="shared" si="21"/>
        <v>1</v>
      </c>
      <c r="G70" s="21">
        <f t="shared" si="22"/>
        <v>2</v>
      </c>
      <c r="H70" s="21">
        <f t="shared" si="23"/>
        <v>3</v>
      </c>
      <c r="I70" s="21">
        <v>22</v>
      </c>
      <c r="J70" s="10">
        <v>9</v>
      </c>
      <c r="K70" s="21" t="str">
        <f t="shared" si="24"/>
        <v>D</v>
      </c>
      <c r="L70" s="21" t="s">
        <v>94</v>
      </c>
      <c r="M70" s="10">
        <v>27</v>
      </c>
      <c r="N70" s="21">
        <v>3</v>
      </c>
      <c r="O70">
        <f t="shared" si="4"/>
        <v>0</v>
      </c>
      <c r="P70">
        <f t="shared" si="5"/>
        <v>0</v>
      </c>
      <c r="Q70">
        <f t="shared" si="6"/>
        <v>27</v>
      </c>
      <c r="S70" s="10">
        <f t="shared" si="14"/>
        <v>288</v>
      </c>
      <c r="T70" s="10">
        <f t="shared" si="14"/>
        <v>128</v>
      </c>
      <c r="U70" s="10">
        <f t="shared" si="14"/>
        <v>78</v>
      </c>
      <c r="W70">
        <f t="shared" si="15"/>
        <v>0</v>
      </c>
      <c r="X70">
        <f t="shared" si="15"/>
        <v>0</v>
      </c>
      <c r="Y70">
        <f t="shared" si="15"/>
        <v>77</v>
      </c>
      <c r="AA70">
        <f t="shared" si="16"/>
        <v>578</v>
      </c>
      <c r="AB70">
        <f t="shared" si="16"/>
        <v>318</v>
      </c>
      <c r="AC70">
        <f t="shared" si="16"/>
        <v>178</v>
      </c>
    </row>
    <row r="71" spans="1:29" ht="12.75">
      <c r="A71" s="1">
        <v>1</v>
      </c>
      <c r="B71" s="10">
        <v>67</v>
      </c>
      <c r="C71" s="10">
        <v>4</v>
      </c>
      <c r="D71" s="10">
        <v>13</v>
      </c>
      <c r="E71" s="20">
        <v>13</v>
      </c>
      <c r="F71" s="21">
        <f t="shared" si="21"/>
        <v>2</v>
      </c>
      <c r="G71" s="21">
        <f t="shared" si="22"/>
        <v>3</v>
      </c>
      <c r="H71" s="21">
        <f t="shared" si="23"/>
        <v>1</v>
      </c>
      <c r="I71" s="21">
        <v>24</v>
      </c>
      <c r="J71" s="10">
        <v>24</v>
      </c>
      <c r="K71" s="21" t="str">
        <f t="shared" si="24"/>
        <v>G</v>
      </c>
      <c r="L71" s="21"/>
      <c r="M71" s="10">
        <v>120</v>
      </c>
      <c r="N71" s="21">
        <v>1</v>
      </c>
      <c r="O71">
        <f t="shared" si="4"/>
        <v>120</v>
      </c>
      <c r="P71">
        <f t="shared" si="5"/>
        <v>0</v>
      </c>
      <c r="Q71">
        <f t="shared" si="6"/>
        <v>0</v>
      </c>
      <c r="S71" s="10">
        <f t="shared" si="14"/>
        <v>408</v>
      </c>
      <c r="T71" s="10">
        <f t="shared" si="14"/>
        <v>128</v>
      </c>
      <c r="U71" s="10">
        <f t="shared" si="14"/>
        <v>78</v>
      </c>
      <c r="W71">
        <f t="shared" si="15"/>
        <v>170</v>
      </c>
      <c r="X71">
        <f t="shared" si="15"/>
        <v>0</v>
      </c>
      <c r="Y71">
        <f t="shared" si="15"/>
        <v>0</v>
      </c>
      <c r="AA71">
        <f t="shared" si="16"/>
        <v>748</v>
      </c>
      <c r="AB71">
        <f t="shared" si="16"/>
        <v>318</v>
      </c>
      <c r="AC71">
        <f t="shared" si="16"/>
        <v>178</v>
      </c>
    </row>
    <row r="72" spans="1:29" ht="12.75">
      <c r="A72" s="1">
        <v>1</v>
      </c>
      <c r="B72" s="10">
        <v>68</v>
      </c>
      <c r="C72" s="10">
        <v>4</v>
      </c>
      <c r="D72" s="10">
        <v>14</v>
      </c>
      <c r="E72" s="20">
        <v>14</v>
      </c>
      <c r="F72" s="21">
        <f t="shared" si="21"/>
        <v>3</v>
      </c>
      <c r="G72" s="21">
        <f t="shared" si="22"/>
        <v>1</v>
      </c>
      <c r="H72" s="21">
        <f t="shared" si="23"/>
        <v>2</v>
      </c>
      <c r="I72" s="21">
        <v>23</v>
      </c>
      <c r="J72" s="10">
        <v>12</v>
      </c>
      <c r="K72" s="21" t="str">
        <f t="shared" si="24"/>
        <v>C</v>
      </c>
      <c r="L72" s="21"/>
      <c r="M72" s="10">
        <v>36</v>
      </c>
      <c r="N72" s="21">
        <v>1</v>
      </c>
      <c r="O72">
        <f t="shared" si="4"/>
        <v>36</v>
      </c>
      <c r="P72">
        <f t="shared" si="5"/>
        <v>0</v>
      </c>
      <c r="Q72">
        <f t="shared" si="6"/>
        <v>0</v>
      </c>
      <c r="S72" s="10">
        <f t="shared" si="14"/>
        <v>444</v>
      </c>
      <c r="T72" s="10">
        <f t="shared" si="14"/>
        <v>128</v>
      </c>
      <c r="U72" s="10">
        <f t="shared" si="14"/>
        <v>78</v>
      </c>
      <c r="W72">
        <f t="shared" si="15"/>
        <v>86</v>
      </c>
      <c r="X72">
        <f t="shared" si="15"/>
        <v>0</v>
      </c>
      <c r="Y72">
        <f t="shared" si="15"/>
        <v>0</v>
      </c>
      <c r="AA72">
        <f t="shared" si="16"/>
        <v>834</v>
      </c>
      <c r="AB72">
        <f t="shared" si="16"/>
        <v>318</v>
      </c>
      <c r="AC72">
        <f t="shared" si="16"/>
        <v>178</v>
      </c>
    </row>
    <row r="73" spans="1:29" ht="12.75">
      <c r="A73" s="1">
        <v>1</v>
      </c>
      <c r="B73" s="10">
        <v>69</v>
      </c>
      <c r="C73" s="10">
        <v>4</v>
      </c>
      <c r="D73" s="10">
        <v>15</v>
      </c>
      <c r="E73" s="20">
        <v>15</v>
      </c>
      <c r="F73" s="21">
        <f t="shared" si="21"/>
        <v>1</v>
      </c>
      <c r="G73" s="21">
        <f t="shared" si="22"/>
        <v>2</v>
      </c>
      <c r="H73" s="21">
        <f t="shared" si="23"/>
        <v>3</v>
      </c>
      <c r="I73" s="21">
        <v>18</v>
      </c>
      <c r="J73" s="10">
        <v>11</v>
      </c>
      <c r="K73" s="21" t="str">
        <f t="shared" si="24"/>
        <v>S</v>
      </c>
      <c r="L73" s="21"/>
      <c r="M73" s="10">
        <v>22</v>
      </c>
      <c r="N73" s="21">
        <v>1</v>
      </c>
      <c r="O73">
        <f t="shared" si="4"/>
        <v>22</v>
      </c>
      <c r="P73">
        <f t="shared" si="5"/>
        <v>0</v>
      </c>
      <c r="Q73">
        <f t="shared" si="6"/>
        <v>0</v>
      </c>
      <c r="S73" s="10">
        <f t="shared" si="14"/>
        <v>466</v>
      </c>
      <c r="T73" s="10">
        <f t="shared" si="14"/>
        <v>128</v>
      </c>
      <c r="U73" s="10">
        <f t="shared" si="14"/>
        <v>78</v>
      </c>
      <c r="W73">
        <f t="shared" si="15"/>
        <v>72</v>
      </c>
      <c r="X73">
        <f t="shared" si="15"/>
        <v>0</v>
      </c>
      <c r="Y73">
        <f t="shared" si="15"/>
        <v>0</v>
      </c>
      <c r="AA73">
        <f t="shared" si="16"/>
        <v>906</v>
      </c>
      <c r="AB73">
        <f t="shared" si="16"/>
        <v>318</v>
      </c>
      <c r="AC73">
        <f t="shared" si="16"/>
        <v>178</v>
      </c>
    </row>
    <row r="74" spans="1:29" ht="12.75">
      <c r="A74" s="1">
        <v>1</v>
      </c>
      <c r="B74" s="10">
        <v>70</v>
      </c>
      <c r="C74" s="10">
        <v>4</v>
      </c>
      <c r="D74" s="10">
        <v>16</v>
      </c>
      <c r="E74" s="20">
        <v>16</v>
      </c>
      <c r="F74" s="21">
        <f t="shared" si="21"/>
        <v>2</v>
      </c>
      <c r="G74" s="21">
        <f t="shared" si="22"/>
        <v>3</v>
      </c>
      <c r="H74" s="21">
        <f t="shared" si="23"/>
        <v>1</v>
      </c>
      <c r="I74" s="21">
        <v>18</v>
      </c>
      <c r="J74" s="10">
        <v>24</v>
      </c>
      <c r="K74" s="21" t="str">
        <f t="shared" si="24"/>
        <v>G</v>
      </c>
      <c r="L74" s="21"/>
      <c r="M74" s="10">
        <v>48</v>
      </c>
      <c r="N74" s="21">
        <v>3</v>
      </c>
      <c r="O74">
        <f t="shared" si="4"/>
        <v>0</v>
      </c>
      <c r="P74">
        <f t="shared" si="5"/>
        <v>0</v>
      </c>
      <c r="Q74">
        <f t="shared" si="6"/>
        <v>48</v>
      </c>
      <c r="S74" s="10">
        <f t="shared" si="14"/>
        <v>466</v>
      </c>
      <c r="T74" s="10">
        <f t="shared" si="14"/>
        <v>128</v>
      </c>
      <c r="U74" s="10">
        <f t="shared" si="14"/>
        <v>126</v>
      </c>
      <c r="W74">
        <f t="shared" si="15"/>
        <v>0</v>
      </c>
      <c r="X74">
        <f t="shared" si="15"/>
        <v>0</v>
      </c>
      <c r="Y74">
        <f t="shared" si="15"/>
        <v>98</v>
      </c>
      <c r="AA74">
        <f t="shared" si="16"/>
        <v>906</v>
      </c>
      <c r="AB74">
        <f t="shared" si="16"/>
        <v>318</v>
      </c>
      <c r="AC74">
        <f t="shared" si="16"/>
        <v>276</v>
      </c>
    </row>
    <row r="75" spans="1:29" ht="12.75">
      <c r="A75" s="1">
        <v>1</v>
      </c>
      <c r="B75" s="10">
        <v>71</v>
      </c>
      <c r="C75" s="10">
        <v>4</v>
      </c>
      <c r="D75" s="10">
        <v>17</v>
      </c>
      <c r="E75" s="20">
        <v>17</v>
      </c>
      <c r="F75" s="21">
        <f t="shared" si="21"/>
        <v>3</v>
      </c>
      <c r="G75" s="21">
        <f t="shared" si="22"/>
        <v>1</v>
      </c>
      <c r="H75" s="21">
        <f t="shared" si="23"/>
        <v>2</v>
      </c>
      <c r="I75" s="21">
        <v>27</v>
      </c>
      <c r="J75" s="10">
        <v>12</v>
      </c>
      <c r="K75" s="21" t="str">
        <f t="shared" si="24"/>
        <v>C</v>
      </c>
      <c r="L75" s="21"/>
      <c r="M75" s="10">
        <v>36</v>
      </c>
      <c r="N75" s="21">
        <v>1</v>
      </c>
      <c r="O75">
        <f t="shared" si="4"/>
        <v>36</v>
      </c>
      <c r="P75">
        <f t="shared" si="5"/>
        <v>0</v>
      </c>
      <c r="Q75">
        <f t="shared" si="6"/>
        <v>0</v>
      </c>
      <c r="S75" s="10">
        <f t="shared" si="14"/>
        <v>502</v>
      </c>
      <c r="T75" s="10">
        <f t="shared" si="14"/>
        <v>128</v>
      </c>
      <c r="U75" s="10">
        <f t="shared" si="14"/>
        <v>126</v>
      </c>
      <c r="W75">
        <f t="shared" si="15"/>
        <v>86</v>
      </c>
      <c r="X75">
        <f t="shared" si="15"/>
        <v>0</v>
      </c>
      <c r="Y75">
        <f t="shared" si="15"/>
        <v>0</v>
      </c>
      <c r="AA75">
        <f t="shared" si="16"/>
        <v>992</v>
      </c>
      <c r="AB75">
        <f t="shared" si="16"/>
        <v>318</v>
      </c>
      <c r="AC75">
        <f t="shared" si="16"/>
        <v>276</v>
      </c>
    </row>
    <row r="76" spans="1:29" ht="12.75">
      <c r="A76" s="1">
        <v>1</v>
      </c>
      <c r="B76" s="10">
        <v>72</v>
      </c>
      <c r="C76" s="10">
        <v>4</v>
      </c>
      <c r="D76" s="10">
        <v>18</v>
      </c>
      <c r="E76" s="20">
        <v>18</v>
      </c>
      <c r="F76" s="21">
        <f t="shared" si="21"/>
        <v>1</v>
      </c>
      <c r="G76" s="21">
        <f t="shared" si="22"/>
        <v>2</v>
      </c>
      <c r="H76" s="21">
        <f t="shared" si="23"/>
        <v>3</v>
      </c>
      <c r="I76" s="21">
        <v>20</v>
      </c>
      <c r="J76" s="10">
        <v>23</v>
      </c>
      <c r="K76" s="21" t="str">
        <f t="shared" si="24"/>
        <v>N</v>
      </c>
      <c r="L76" s="21"/>
      <c r="M76" s="10">
        <v>23</v>
      </c>
      <c r="N76" s="21">
        <v>3</v>
      </c>
      <c r="O76">
        <f t="shared" si="4"/>
        <v>0</v>
      </c>
      <c r="P76">
        <f t="shared" si="5"/>
        <v>0</v>
      </c>
      <c r="Q76">
        <f t="shared" si="6"/>
        <v>23</v>
      </c>
      <c r="S76" s="10">
        <f t="shared" si="14"/>
        <v>502</v>
      </c>
      <c r="T76" s="10">
        <f t="shared" si="14"/>
        <v>128</v>
      </c>
      <c r="U76" s="10">
        <f t="shared" si="14"/>
        <v>149</v>
      </c>
      <c r="W76">
        <f t="shared" si="15"/>
        <v>0</v>
      </c>
      <c r="X76">
        <f t="shared" si="15"/>
        <v>0</v>
      </c>
      <c r="Y76">
        <f t="shared" si="15"/>
        <v>73</v>
      </c>
      <c r="AA76">
        <f t="shared" si="16"/>
        <v>992</v>
      </c>
      <c r="AB76">
        <f t="shared" si="16"/>
        <v>318</v>
      </c>
      <c r="AC76">
        <f t="shared" si="16"/>
        <v>349</v>
      </c>
    </row>
    <row r="77" spans="2:14" ht="12.75">
      <c r="B77" s="10"/>
      <c r="C77" s="10"/>
      <c r="D77" s="10"/>
      <c r="E77" s="20"/>
      <c r="F77" s="21"/>
      <c r="G77" s="21"/>
      <c r="H77" s="21"/>
      <c r="I77" s="21"/>
      <c r="J77" s="10"/>
      <c r="K77" s="21"/>
      <c r="L77" s="21"/>
      <c r="M77" s="10"/>
      <c r="N77" s="21"/>
    </row>
    <row r="78" spans="1:29" ht="12.75">
      <c r="A78" s="1">
        <v>2</v>
      </c>
      <c r="B78" s="16">
        <v>1</v>
      </c>
      <c r="C78" s="16">
        <v>1</v>
      </c>
      <c r="D78" s="16">
        <v>1</v>
      </c>
      <c r="E78" s="2">
        <v>16</v>
      </c>
      <c r="F78" s="17">
        <f>1+MOD(E78,3)</f>
        <v>2</v>
      </c>
      <c r="G78" s="17">
        <f>1+MOD(E78+1,3)</f>
        <v>3</v>
      </c>
      <c r="H78" s="17">
        <f>1+MOD(E78+2,3)</f>
        <v>1</v>
      </c>
      <c r="I78" s="17">
        <v>18</v>
      </c>
      <c r="J78" s="16">
        <v>12</v>
      </c>
      <c r="K78" s="17" t="str">
        <f aca="true" t="shared" si="25" ref="K78:K98">IF(J78=24,"G",IF(J78=12,"C",IF(J78=11,"S",IF(J78=10,"H",IF(J78=9,"D","N")))))</f>
        <v>C</v>
      </c>
      <c r="L78" s="17"/>
      <c r="M78" s="16">
        <v>36</v>
      </c>
      <c r="N78" s="17">
        <v>2</v>
      </c>
      <c r="O78">
        <f aca="true" t="shared" si="26" ref="O78:O141">IF($M78=0,0,IF($N78=1,$M78,0))</f>
        <v>0</v>
      </c>
      <c r="P78">
        <f aca="true" t="shared" si="27" ref="P78:P141">IF($M78=0,0,IF($N78=2,$M78,0))</f>
        <v>36</v>
      </c>
      <c r="Q78">
        <f aca="true" t="shared" si="28" ref="Q78:Q141">IF($M78=0,0,IF($N78=3,$M78,0))</f>
        <v>0</v>
      </c>
      <c r="S78" s="10">
        <f t="shared" si="14"/>
        <v>0</v>
      </c>
      <c r="T78" s="10">
        <f t="shared" si="14"/>
        <v>36</v>
      </c>
      <c r="U78" s="10">
        <f t="shared" si="14"/>
        <v>0</v>
      </c>
      <c r="W78">
        <f t="shared" si="15"/>
        <v>0</v>
      </c>
      <c r="X78">
        <f t="shared" si="15"/>
        <v>86</v>
      </c>
      <c r="Y78">
        <f t="shared" si="15"/>
        <v>0</v>
      </c>
      <c r="AA78">
        <f t="shared" si="16"/>
        <v>0</v>
      </c>
      <c r="AB78">
        <f t="shared" si="16"/>
        <v>86</v>
      </c>
      <c r="AC78">
        <f t="shared" si="16"/>
        <v>0</v>
      </c>
    </row>
    <row r="79" spans="1:29" ht="12.75">
      <c r="A79" s="1">
        <v>2</v>
      </c>
      <c r="B79" s="16">
        <v>2</v>
      </c>
      <c r="C79" s="16">
        <v>1</v>
      </c>
      <c r="D79" s="16">
        <v>2</v>
      </c>
      <c r="E79" s="2">
        <v>17</v>
      </c>
      <c r="F79" s="17">
        <f aca="true" t="shared" si="29" ref="F79:F98">1+MOD(E79,3)</f>
        <v>3</v>
      </c>
      <c r="G79" s="17">
        <f aca="true" t="shared" si="30" ref="G79:G98">1+MOD(E79+1,3)</f>
        <v>1</v>
      </c>
      <c r="H79" s="17">
        <f aca="true" t="shared" si="31" ref="H79:H98">1+MOD(E79+2,3)</f>
        <v>2</v>
      </c>
      <c r="I79" s="17">
        <v>18</v>
      </c>
      <c r="J79" s="16">
        <v>12</v>
      </c>
      <c r="K79" s="17" t="str">
        <f t="shared" si="25"/>
        <v>C</v>
      </c>
      <c r="L79" s="17"/>
      <c r="M79" s="16">
        <v>24</v>
      </c>
      <c r="N79" s="17">
        <v>2</v>
      </c>
      <c r="O79">
        <f t="shared" si="26"/>
        <v>0</v>
      </c>
      <c r="P79">
        <f t="shared" si="27"/>
        <v>24</v>
      </c>
      <c r="Q79">
        <f t="shared" si="28"/>
        <v>0</v>
      </c>
      <c r="S79" s="10">
        <f t="shared" si="14"/>
        <v>0</v>
      </c>
      <c r="T79" s="10">
        <f t="shared" si="14"/>
        <v>60</v>
      </c>
      <c r="U79" s="10">
        <f t="shared" si="14"/>
        <v>0</v>
      </c>
      <c r="W79">
        <f t="shared" si="15"/>
        <v>0</v>
      </c>
      <c r="X79">
        <f t="shared" si="15"/>
        <v>74</v>
      </c>
      <c r="Y79">
        <f t="shared" si="15"/>
        <v>0</v>
      </c>
      <c r="AA79">
        <f t="shared" si="16"/>
        <v>0</v>
      </c>
      <c r="AB79">
        <f t="shared" si="16"/>
        <v>160</v>
      </c>
      <c r="AC79">
        <f t="shared" si="16"/>
        <v>0</v>
      </c>
    </row>
    <row r="80" spans="1:29" ht="12.75">
      <c r="A80" s="1">
        <v>2</v>
      </c>
      <c r="B80" s="16">
        <v>3</v>
      </c>
      <c r="C80" s="16">
        <v>1</v>
      </c>
      <c r="D80" s="16">
        <v>3</v>
      </c>
      <c r="E80" s="2">
        <v>18</v>
      </c>
      <c r="F80" s="17">
        <f t="shared" si="29"/>
        <v>1</v>
      </c>
      <c r="G80" s="17">
        <f t="shared" si="30"/>
        <v>2</v>
      </c>
      <c r="H80" s="17">
        <f t="shared" si="31"/>
        <v>3</v>
      </c>
      <c r="I80" s="17">
        <v>18</v>
      </c>
      <c r="J80" s="16">
        <v>10</v>
      </c>
      <c r="K80" s="17" t="str">
        <f t="shared" si="25"/>
        <v>H</v>
      </c>
      <c r="L80" s="17" t="s">
        <v>86</v>
      </c>
      <c r="M80" s="16">
        <v>40</v>
      </c>
      <c r="N80" s="17">
        <v>2</v>
      </c>
      <c r="O80">
        <f t="shared" si="26"/>
        <v>0</v>
      </c>
      <c r="P80">
        <f t="shared" si="27"/>
        <v>40</v>
      </c>
      <c r="Q80">
        <f t="shared" si="28"/>
        <v>0</v>
      </c>
      <c r="S80" s="10">
        <f t="shared" si="14"/>
        <v>0</v>
      </c>
      <c r="T80" s="10">
        <f t="shared" si="14"/>
        <v>100</v>
      </c>
      <c r="U80" s="10">
        <f t="shared" si="14"/>
        <v>0</v>
      </c>
      <c r="W80">
        <f t="shared" si="15"/>
        <v>0</v>
      </c>
      <c r="X80">
        <f t="shared" si="15"/>
        <v>90</v>
      </c>
      <c r="Y80">
        <f t="shared" si="15"/>
        <v>0</v>
      </c>
      <c r="AA80">
        <f t="shared" si="16"/>
        <v>0</v>
      </c>
      <c r="AB80">
        <f t="shared" si="16"/>
        <v>250</v>
      </c>
      <c r="AC80">
        <f t="shared" si="16"/>
        <v>0</v>
      </c>
    </row>
    <row r="81" spans="1:29" ht="12.75">
      <c r="A81" s="1">
        <v>2</v>
      </c>
      <c r="B81" s="16">
        <v>4</v>
      </c>
      <c r="C81" s="16">
        <v>1</v>
      </c>
      <c r="D81" s="16">
        <v>4</v>
      </c>
      <c r="E81" s="2">
        <v>19</v>
      </c>
      <c r="F81" s="17">
        <f t="shared" si="29"/>
        <v>2</v>
      </c>
      <c r="G81" s="17">
        <f t="shared" si="30"/>
        <v>3</v>
      </c>
      <c r="H81" s="17">
        <f t="shared" si="31"/>
        <v>1</v>
      </c>
      <c r="I81" s="17">
        <v>18</v>
      </c>
      <c r="J81" s="16">
        <v>24</v>
      </c>
      <c r="K81" s="17" t="str">
        <f t="shared" si="25"/>
        <v>G</v>
      </c>
      <c r="L81" s="17" t="s">
        <v>86</v>
      </c>
      <c r="M81" s="16">
        <v>72</v>
      </c>
      <c r="N81" s="17">
        <v>1</v>
      </c>
      <c r="O81">
        <f t="shared" si="26"/>
        <v>72</v>
      </c>
      <c r="P81">
        <f t="shared" si="27"/>
        <v>0</v>
      </c>
      <c r="Q81">
        <f t="shared" si="28"/>
        <v>0</v>
      </c>
      <c r="S81" s="10">
        <f t="shared" si="14"/>
        <v>72</v>
      </c>
      <c r="T81" s="10">
        <f t="shared" si="14"/>
        <v>100</v>
      </c>
      <c r="U81" s="10">
        <f t="shared" si="14"/>
        <v>0</v>
      </c>
      <c r="W81">
        <f t="shared" si="15"/>
        <v>122</v>
      </c>
      <c r="X81">
        <f t="shared" si="15"/>
        <v>0</v>
      </c>
      <c r="Y81">
        <f t="shared" si="15"/>
        <v>0</v>
      </c>
      <c r="AA81">
        <f t="shared" si="16"/>
        <v>122</v>
      </c>
      <c r="AB81">
        <f t="shared" si="16"/>
        <v>250</v>
      </c>
      <c r="AC81">
        <f t="shared" si="16"/>
        <v>0</v>
      </c>
    </row>
    <row r="82" spans="1:29" ht="12.75">
      <c r="A82" s="1">
        <v>2</v>
      </c>
      <c r="B82" s="16">
        <v>5</v>
      </c>
      <c r="C82" s="16">
        <v>1</v>
      </c>
      <c r="D82" s="16">
        <v>5</v>
      </c>
      <c r="E82" s="2">
        <v>20</v>
      </c>
      <c r="F82" s="17">
        <f t="shared" si="29"/>
        <v>3</v>
      </c>
      <c r="G82" s="17">
        <f t="shared" si="30"/>
        <v>1</v>
      </c>
      <c r="H82" s="17">
        <f t="shared" si="31"/>
        <v>2</v>
      </c>
      <c r="I82" s="17">
        <v>36</v>
      </c>
      <c r="J82" s="16">
        <v>46</v>
      </c>
      <c r="K82" s="17" t="str">
        <f t="shared" si="25"/>
        <v>N</v>
      </c>
      <c r="L82" s="17" t="s">
        <v>123</v>
      </c>
      <c r="M82" s="16">
        <v>46</v>
      </c>
      <c r="N82" s="17">
        <v>1</v>
      </c>
      <c r="O82">
        <f t="shared" si="26"/>
        <v>46</v>
      </c>
      <c r="P82">
        <f t="shared" si="27"/>
        <v>0</v>
      </c>
      <c r="Q82">
        <f t="shared" si="28"/>
        <v>0</v>
      </c>
      <c r="S82" s="10">
        <f t="shared" si="14"/>
        <v>118</v>
      </c>
      <c r="T82" s="10">
        <f t="shared" si="14"/>
        <v>100</v>
      </c>
      <c r="U82" s="10">
        <f t="shared" si="14"/>
        <v>0</v>
      </c>
      <c r="W82">
        <f t="shared" si="15"/>
        <v>96</v>
      </c>
      <c r="X82">
        <f t="shared" si="15"/>
        <v>0</v>
      </c>
      <c r="Y82">
        <f t="shared" si="15"/>
        <v>0</v>
      </c>
      <c r="AA82">
        <f t="shared" si="16"/>
        <v>218</v>
      </c>
      <c r="AB82">
        <f t="shared" si="16"/>
        <v>250</v>
      </c>
      <c r="AC82">
        <f t="shared" si="16"/>
        <v>0</v>
      </c>
    </row>
    <row r="83" spans="1:29" ht="12.75">
      <c r="A83" s="1">
        <v>2</v>
      </c>
      <c r="B83" s="16">
        <v>6</v>
      </c>
      <c r="C83" s="16">
        <v>1</v>
      </c>
      <c r="D83" s="16">
        <v>6</v>
      </c>
      <c r="E83" s="2">
        <v>21</v>
      </c>
      <c r="F83" s="17">
        <f t="shared" si="29"/>
        <v>1</v>
      </c>
      <c r="G83" s="17">
        <f t="shared" si="30"/>
        <v>2</v>
      </c>
      <c r="H83" s="17">
        <f t="shared" si="31"/>
        <v>3</v>
      </c>
      <c r="I83" s="17">
        <v>0</v>
      </c>
      <c r="J83" s="16">
        <v>0</v>
      </c>
      <c r="K83" s="17" t="str">
        <f t="shared" si="25"/>
        <v>N</v>
      </c>
      <c r="L83" s="17"/>
      <c r="M83" s="16">
        <v>0</v>
      </c>
      <c r="N83" s="17">
        <v>2</v>
      </c>
      <c r="O83">
        <f t="shared" si="26"/>
        <v>0</v>
      </c>
      <c r="P83">
        <f t="shared" si="27"/>
        <v>0</v>
      </c>
      <c r="Q83">
        <f t="shared" si="28"/>
        <v>0</v>
      </c>
      <c r="S83" s="10">
        <f t="shared" si="14"/>
        <v>118</v>
      </c>
      <c r="T83" s="10">
        <f t="shared" si="14"/>
        <v>100</v>
      </c>
      <c r="U83" s="10">
        <f t="shared" si="14"/>
        <v>0</v>
      </c>
      <c r="W83">
        <f t="shared" si="15"/>
        <v>0</v>
      </c>
      <c r="X83">
        <f t="shared" si="15"/>
        <v>0</v>
      </c>
      <c r="Y83">
        <f t="shared" si="15"/>
        <v>0</v>
      </c>
      <c r="AA83">
        <f t="shared" si="16"/>
        <v>218</v>
      </c>
      <c r="AB83">
        <f t="shared" si="16"/>
        <v>250</v>
      </c>
      <c r="AC83">
        <f t="shared" si="16"/>
        <v>0</v>
      </c>
    </row>
    <row r="84" spans="1:29" ht="12.75">
      <c r="A84" s="1">
        <v>2</v>
      </c>
      <c r="B84" s="16">
        <v>7</v>
      </c>
      <c r="C84" s="16">
        <v>1</v>
      </c>
      <c r="D84" s="16">
        <v>7</v>
      </c>
      <c r="E84" s="2">
        <v>1</v>
      </c>
      <c r="F84" s="17">
        <f t="shared" si="29"/>
        <v>2</v>
      </c>
      <c r="G84" s="17">
        <f t="shared" si="30"/>
        <v>3</v>
      </c>
      <c r="H84" s="17">
        <f t="shared" si="31"/>
        <v>1</v>
      </c>
      <c r="I84" s="17">
        <v>18</v>
      </c>
      <c r="J84" s="16">
        <v>24</v>
      </c>
      <c r="K84" s="17" t="str">
        <f t="shared" si="25"/>
        <v>G</v>
      </c>
      <c r="L84" s="17" t="s">
        <v>117</v>
      </c>
      <c r="M84" s="16">
        <v>96</v>
      </c>
      <c r="N84" s="17">
        <v>2</v>
      </c>
      <c r="O84">
        <f t="shared" si="26"/>
        <v>0</v>
      </c>
      <c r="P84">
        <f t="shared" si="27"/>
        <v>96</v>
      </c>
      <c r="Q84">
        <f t="shared" si="28"/>
        <v>0</v>
      </c>
      <c r="S84" s="10">
        <f t="shared" si="14"/>
        <v>118</v>
      </c>
      <c r="T84" s="10">
        <f t="shared" si="14"/>
        <v>196</v>
      </c>
      <c r="U84" s="10">
        <f t="shared" si="14"/>
        <v>0</v>
      </c>
      <c r="W84">
        <f t="shared" si="15"/>
        <v>0</v>
      </c>
      <c r="X84">
        <f t="shared" si="15"/>
        <v>146</v>
      </c>
      <c r="Y84">
        <f t="shared" si="15"/>
        <v>0</v>
      </c>
      <c r="AA84">
        <f t="shared" si="16"/>
        <v>218</v>
      </c>
      <c r="AB84">
        <f t="shared" si="16"/>
        <v>396</v>
      </c>
      <c r="AC84">
        <f t="shared" si="16"/>
        <v>0</v>
      </c>
    </row>
    <row r="85" spans="1:29" ht="12.75">
      <c r="A85" s="1">
        <v>2</v>
      </c>
      <c r="B85" s="16">
        <v>8</v>
      </c>
      <c r="C85" s="16">
        <v>1</v>
      </c>
      <c r="D85" s="16">
        <v>8</v>
      </c>
      <c r="E85" s="2">
        <v>2</v>
      </c>
      <c r="F85" s="17">
        <f t="shared" si="29"/>
        <v>3</v>
      </c>
      <c r="G85" s="17">
        <f t="shared" si="30"/>
        <v>1</v>
      </c>
      <c r="H85" s="17">
        <f t="shared" si="31"/>
        <v>2</v>
      </c>
      <c r="I85" s="17">
        <v>0</v>
      </c>
      <c r="J85" s="16">
        <v>0</v>
      </c>
      <c r="K85" s="17" t="str">
        <f t="shared" si="25"/>
        <v>N</v>
      </c>
      <c r="L85" s="17"/>
      <c r="M85" s="16">
        <v>0</v>
      </c>
      <c r="N85" s="17">
        <v>2</v>
      </c>
      <c r="O85">
        <f t="shared" si="26"/>
        <v>0</v>
      </c>
      <c r="P85">
        <f t="shared" si="27"/>
        <v>0</v>
      </c>
      <c r="Q85">
        <f t="shared" si="28"/>
        <v>0</v>
      </c>
      <c r="S85" s="10">
        <f aca="true" t="shared" si="32" ref="S85:U148">O85+S84</f>
        <v>118</v>
      </c>
      <c r="T85" s="10">
        <f t="shared" si="32"/>
        <v>196</v>
      </c>
      <c r="U85" s="10">
        <f t="shared" si="32"/>
        <v>0</v>
      </c>
      <c r="W85">
        <f aca="true" t="shared" si="33" ref="W85:Y148">IF(O85&gt;0,O85+50,IF(O85&lt;0,O85-50,IF($M85&lt;0,40,0)))</f>
        <v>0</v>
      </c>
      <c r="X85">
        <f t="shared" si="33"/>
        <v>0</v>
      </c>
      <c r="Y85">
        <f t="shared" si="33"/>
        <v>0</v>
      </c>
      <c r="AA85">
        <f aca="true" t="shared" si="34" ref="AA85:AC148">W85+AA84</f>
        <v>218</v>
      </c>
      <c r="AB85">
        <f t="shared" si="34"/>
        <v>396</v>
      </c>
      <c r="AC85">
        <f t="shared" si="34"/>
        <v>0</v>
      </c>
    </row>
    <row r="86" spans="1:29" ht="12.75">
      <c r="A86" s="1">
        <v>2</v>
      </c>
      <c r="B86" s="16">
        <v>9</v>
      </c>
      <c r="C86" s="16">
        <v>1</v>
      </c>
      <c r="D86" s="16">
        <v>9</v>
      </c>
      <c r="E86" s="2">
        <v>3</v>
      </c>
      <c r="F86" s="17">
        <f t="shared" si="29"/>
        <v>1</v>
      </c>
      <c r="G86" s="17">
        <f t="shared" si="30"/>
        <v>2</v>
      </c>
      <c r="H86" s="17">
        <f t="shared" si="31"/>
        <v>3</v>
      </c>
      <c r="I86" s="17">
        <v>24</v>
      </c>
      <c r="J86" s="16">
        <v>12</v>
      </c>
      <c r="K86" s="17" t="str">
        <f t="shared" si="25"/>
        <v>C</v>
      </c>
      <c r="L86" s="17" t="s">
        <v>86</v>
      </c>
      <c r="M86" s="16">
        <v>48</v>
      </c>
      <c r="N86" s="17">
        <v>3</v>
      </c>
      <c r="O86">
        <f t="shared" si="26"/>
        <v>0</v>
      </c>
      <c r="P86">
        <f t="shared" si="27"/>
        <v>0</v>
      </c>
      <c r="Q86">
        <f t="shared" si="28"/>
        <v>48</v>
      </c>
      <c r="S86" s="10">
        <f t="shared" si="32"/>
        <v>118</v>
      </c>
      <c r="T86" s="10">
        <f t="shared" si="32"/>
        <v>196</v>
      </c>
      <c r="U86" s="10">
        <f t="shared" si="32"/>
        <v>48</v>
      </c>
      <c r="W86">
        <f t="shared" si="33"/>
        <v>0</v>
      </c>
      <c r="X86">
        <f t="shared" si="33"/>
        <v>0</v>
      </c>
      <c r="Y86">
        <f t="shared" si="33"/>
        <v>98</v>
      </c>
      <c r="AA86">
        <f t="shared" si="34"/>
        <v>218</v>
      </c>
      <c r="AB86">
        <f t="shared" si="34"/>
        <v>396</v>
      </c>
      <c r="AC86">
        <f t="shared" si="34"/>
        <v>98</v>
      </c>
    </row>
    <row r="87" spans="1:29" ht="12.75">
      <c r="A87" s="1">
        <v>2</v>
      </c>
      <c r="B87" s="16">
        <v>10</v>
      </c>
      <c r="C87" s="16">
        <v>1</v>
      </c>
      <c r="D87" s="16">
        <v>10</v>
      </c>
      <c r="E87" s="2">
        <v>4</v>
      </c>
      <c r="F87" s="17">
        <f t="shared" si="29"/>
        <v>2</v>
      </c>
      <c r="G87" s="17">
        <f t="shared" si="30"/>
        <v>3</v>
      </c>
      <c r="H87" s="17">
        <f t="shared" si="31"/>
        <v>1</v>
      </c>
      <c r="I87" s="17">
        <v>46</v>
      </c>
      <c r="J87" s="16">
        <v>24</v>
      </c>
      <c r="K87" s="17" t="str">
        <f t="shared" si="25"/>
        <v>G</v>
      </c>
      <c r="L87" s="17"/>
      <c r="M87" s="16">
        <v>72</v>
      </c>
      <c r="N87" s="17">
        <v>3</v>
      </c>
      <c r="O87">
        <f t="shared" si="26"/>
        <v>0</v>
      </c>
      <c r="P87">
        <f t="shared" si="27"/>
        <v>0</v>
      </c>
      <c r="Q87">
        <f t="shared" si="28"/>
        <v>72</v>
      </c>
      <c r="S87" s="10">
        <f t="shared" si="32"/>
        <v>118</v>
      </c>
      <c r="T87" s="10">
        <f t="shared" si="32"/>
        <v>196</v>
      </c>
      <c r="U87" s="10">
        <f t="shared" si="32"/>
        <v>120</v>
      </c>
      <c r="W87">
        <f t="shared" si="33"/>
        <v>0</v>
      </c>
      <c r="X87">
        <f t="shared" si="33"/>
        <v>0</v>
      </c>
      <c r="Y87">
        <f t="shared" si="33"/>
        <v>122</v>
      </c>
      <c r="AA87">
        <f t="shared" si="34"/>
        <v>218</v>
      </c>
      <c r="AB87">
        <f t="shared" si="34"/>
        <v>396</v>
      </c>
      <c r="AC87">
        <f t="shared" si="34"/>
        <v>220</v>
      </c>
    </row>
    <row r="88" spans="1:29" ht="12.75">
      <c r="A88" s="1">
        <v>2</v>
      </c>
      <c r="B88" s="16">
        <v>11</v>
      </c>
      <c r="C88" s="16">
        <v>1</v>
      </c>
      <c r="D88" s="16">
        <v>11</v>
      </c>
      <c r="E88" s="2">
        <v>5</v>
      </c>
      <c r="F88" s="17">
        <f t="shared" si="29"/>
        <v>3</v>
      </c>
      <c r="G88" s="17">
        <f>1+MOD(E88+1,3)</f>
        <v>1</v>
      </c>
      <c r="H88" s="17">
        <f>1+MOD(E88+2,3)</f>
        <v>2</v>
      </c>
      <c r="I88" s="17">
        <v>20</v>
      </c>
      <c r="J88" s="16">
        <v>11</v>
      </c>
      <c r="K88" s="17" t="str">
        <f t="shared" si="25"/>
        <v>S</v>
      </c>
      <c r="L88" s="17"/>
      <c r="M88" s="16">
        <v>-44</v>
      </c>
      <c r="N88" s="17">
        <v>1</v>
      </c>
      <c r="O88">
        <f t="shared" si="26"/>
        <v>-44</v>
      </c>
      <c r="P88">
        <f t="shared" si="27"/>
        <v>0</v>
      </c>
      <c r="Q88">
        <f t="shared" si="28"/>
        <v>0</v>
      </c>
      <c r="S88" s="10">
        <f t="shared" si="32"/>
        <v>74</v>
      </c>
      <c r="T88" s="10">
        <f t="shared" si="32"/>
        <v>196</v>
      </c>
      <c r="U88" s="10">
        <f t="shared" si="32"/>
        <v>120</v>
      </c>
      <c r="W88">
        <f t="shared" si="33"/>
        <v>-94</v>
      </c>
      <c r="X88">
        <f t="shared" si="33"/>
        <v>40</v>
      </c>
      <c r="Y88">
        <f t="shared" si="33"/>
        <v>40</v>
      </c>
      <c r="AA88">
        <f t="shared" si="34"/>
        <v>124</v>
      </c>
      <c r="AB88">
        <f t="shared" si="34"/>
        <v>436</v>
      </c>
      <c r="AC88">
        <f t="shared" si="34"/>
        <v>260</v>
      </c>
    </row>
    <row r="89" spans="1:29" ht="12.75">
      <c r="A89" s="1">
        <v>2</v>
      </c>
      <c r="B89" s="16">
        <v>12</v>
      </c>
      <c r="C89" s="16">
        <v>1</v>
      </c>
      <c r="D89" s="16">
        <v>12</v>
      </c>
      <c r="E89" s="2">
        <v>6</v>
      </c>
      <c r="F89" s="17">
        <f t="shared" si="29"/>
        <v>1</v>
      </c>
      <c r="G89" s="17">
        <f t="shared" si="30"/>
        <v>2</v>
      </c>
      <c r="H89" s="17">
        <f t="shared" si="31"/>
        <v>3</v>
      </c>
      <c r="I89" s="17">
        <v>20</v>
      </c>
      <c r="J89" s="16">
        <v>11</v>
      </c>
      <c r="K89" s="17" t="str">
        <f t="shared" si="25"/>
        <v>S</v>
      </c>
      <c r="L89" s="17"/>
      <c r="M89" s="16">
        <v>33</v>
      </c>
      <c r="N89" s="17">
        <v>2</v>
      </c>
      <c r="O89">
        <f t="shared" si="26"/>
        <v>0</v>
      </c>
      <c r="P89">
        <f t="shared" si="27"/>
        <v>33</v>
      </c>
      <c r="Q89">
        <f t="shared" si="28"/>
        <v>0</v>
      </c>
      <c r="S89" s="10">
        <f t="shared" si="32"/>
        <v>74</v>
      </c>
      <c r="T89" s="10">
        <f t="shared" si="32"/>
        <v>229</v>
      </c>
      <c r="U89" s="10">
        <f t="shared" si="32"/>
        <v>120</v>
      </c>
      <c r="W89">
        <f t="shared" si="33"/>
        <v>0</v>
      </c>
      <c r="X89">
        <f t="shared" si="33"/>
        <v>83</v>
      </c>
      <c r="Y89">
        <f t="shared" si="33"/>
        <v>0</v>
      </c>
      <c r="AA89">
        <f t="shared" si="34"/>
        <v>124</v>
      </c>
      <c r="AB89">
        <f t="shared" si="34"/>
        <v>519</v>
      </c>
      <c r="AC89">
        <f t="shared" si="34"/>
        <v>260</v>
      </c>
    </row>
    <row r="90" spans="1:29" ht="12.75">
      <c r="A90" s="1">
        <v>2</v>
      </c>
      <c r="B90" s="16">
        <v>13</v>
      </c>
      <c r="C90" s="16">
        <v>1</v>
      </c>
      <c r="D90" s="16">
        <v>13</v>
      </c>
      <c r="E90" s="2">
        <v>7</v>
      </c>
      <c r="F90" s="17">
        <f t="shared" si="29"/>
        <v>2</v>
      </c>
      <c r="G90" s="17">
        <f t="shared" si="30"/>
        <v>3</v>
      </c>
      <c r="H90" s="17">
        <f t="shared" si="31"/>
        <v>1</v>
      </c>
      <c r="I90" s="17">
        <v>18</v>
      </c>
      <c r="J90" s="16">
        <v>9</v>
      </c>
      <c r="K90" s="17" t="str">
        <f t="shared" si="25"/>
        <v>D</v>
      </c>
      <c r="L90" s="17"/>
      <c r="M90" s="16">
        <v>18</v>
      </c>
      <c r="N90" s="17">
        <v>2</v>
      </c>
      <c r="O90">
        <f t="shared" si="26"/>
        <v>0</v>
      </c>
      <c r="P90">
        <f t="shared" si="27"/>
        <v>18</v>
      </c>
      <c r="Q90">
        <f t="shared" si="28"/>
        <v>0</v>
      </c>
      <c r="S90" s="10">
        <f t="shared" si="32"/>
        <v>74</v>
      </c>
      <c r="T90" s="10">
        <f t="shared" si="32"/>
        <v>247</v>
      </c>
      <c r="U90" s="10">
        <f t="shared" si="32"/>
        <v>120</v>
      </c>
      <c r="W90">
        <f t="shared" si="33"/>
        <v>0</v>
      </c>
      <c r="X90">
        <f t="shared" si="33"/>
        <v>68</v>
      </c>
      <c r="Y90">
        <f t="shared" si="33"/>
        <v>0</v>
      </c>
      <c r="AA90">
        <f t="shared" si="34"/>
        <v>124</v>
      </c>
      <c r="AB90">
        <f t="shared" si="34"/>
        <v>587</v>
      </c>
      <c r="AC90">
        <f t="shared" si="34"/>
        <v>260</v>
      </c>
    </row>
    <row r="91" spans="1:29" ht="12.75">
      <c r="A91" s="1">
        <v>2</v>
      </c>
      <c r="B91" s="16">
        <v>14</v>
      </c>
      <c r="C91" s="16">
        <v>1</v>
      </c>
      <c r="D91" s="16">
        <v>14</v>
      </c>
      <c r="E91" s="2">
        <v>8</v>
      </c>
      <c r="F91" s="17">
        <f t="shared" si="29"/>
        <v>3</v>
      </c>
      <c r="G91" s="17">
        <f t="shared" si="30"/>
        <v>1</v>
      </c>
      <c r="H91" s="17">
        <f t="shared" si="31"/>
        <v>2</v>
      </c>
      <c r="I91" s="17">
        <v>48</v>
      </c>
      <c r="J91" s="16">
        <v>11</v>
      </c>
      <c r="K91" s="17" t="str">
        <f t="shared" si="25"/>
        <v>S</v>
      </c>
      <c r="L91" s="17"/>
      <c r="M91" s="16">
        <v>55</v>
      </c>
      <c r="N91" s="17">
        <v>2</v>
      </c>
      <c r="O91">
        <f t="shared" si="26"/>
        <v>0</v>
      </c>
      <c r="P91">
        <f t="shared" si="27"/>
        <v>55</v>
      </c>
      <c r="Q91">
        <f t="shared" si="28"/>
        <v>0</v>
      </c>
      <c r="S91" s="10">
        <f t="shared" si="32"/>
        <v>74</v>
      </c>
      <c r="T91" s="10">
        <f t="shared" si="32"/>
        <v>302</v>
      </c>
      <c r="U91" s="10">
        <f t="shared" si="32"/>
        <v>120</v>
      </c>
      <c r="W91">
        <f t="shared" si="33"/>
        <v>0</v>
      </c>
      <c r="X91">
        <f t="shared" si="33"/>
        <v>105</v>
      </c>
      <c r="Y91">
        <f t="shared" si="33"/>
        <v>0</v>
      </c>
      <c r="AA91">
        <f t="shared" si="34"/>
        <v>124</v>
      </c>
      <c r="AB91">
        <f t="shared" si="34"/>
        <v>692</v>
      </c>
      <c r="AC91">
        <f t="shared" si="34"/>
        <v>260</v>
      </c>
    </row>
    <row r="92" spans="1:29" ht="12.75">
      <c r="A92" s="1">
        <v>2</v>
      </c>
      <c r="B92" s="16">
        <v>15</v>
      </c>
      <c r="C92" s="16">
        <v>1</v>
      </c>
      <c r="D92" s="16">
        <v>15</v>
      </c>
      <c r="E92" s="2">
        <v>9</v>
      </c>
      <c r="F92" s="17">
        <f t="shared" si="29"/>
        <v>1</v>
      </c>
      <c r="G92" s="17">
        <f t="shared" si="30"/>
        <v>2</v>
      </c>
      <c r="H92" s="17">
        <f t="shared" si="31"/>
        <v>3</v>
      </c>
      <c r="I92" s="17">
        <v>24</v>
      </c>
      <c r="J92" s="16">
        <v>12</v>
      </c>
      <c r="K92" s="17" t="str">
        <f t="shared" si="25"/>
        <v>C</v>
      </c>
      <c r="L92" s="17"/>
      <c r="M92" s="16">
        <v>-72</v>
      </c>
      <c r="N92" s="17">
        <v>3</v>
      </c>
      <c r="O92">
        <f t="shared" si="26"/>
        <v>0</v>
      </c>
      <c r="P92">
        <f t="shared" si="27"/>
        <v>0</v>
      </c>
      <c r="Q92">
        <f t="shared" si="28"/>
        <v>-72</v>
      </c>
      <c r="S92" s="10">
        <f t="shared" si="32"/>
        <v>74</v>
      </c>
      <c r="T92" s="10">
        <f t="shared" si="32"/>
        <v>302</v>
      </c>
      <c r="U92" s="10">
        <f t="shared" si="32"/>
        <v>48</v>
      </c>
      <c r="W92">
        <f t="shared" si="33"/>
        <v>40</v>
      </c>
      <c r="X92">
        <f t="shared" si="33"/>
        <v>40</v>
      </c>
      <c r="Y92">
        <f t="shared" si="33"/>
        <v>-122</v>
      </c>
      <c r="AA92">
        <f t="shared" si="34"/>
        <v>164</v>
      </c>
      <c r="AB92">
        <f t="shared" si="34"/>
        <v>732</v>
      </c>
      <c r="AC92">
        <f t="shared" si="34"/>
        <v>138</v>
      </c>
    </row>
    <row r="93" spans="1:29" ht="12.75">
      <c r="A93" s="1">
        <v>2</v>
      </c>
      <c r="B93" s="16">
        <v>16</v>
      </c>
      <c r="C93" s="16">
        <v>1</v>
      </c>
      <c r="D93" s="16">
        <v>16</v>
      </c>
      <c r="E93" s="2">
        <v>10</v>
      </c>
      <c r="F93" s="17">
        <f t="shared" si="29"/>
        <v>2</v>
      </c>
      <c r="G93" s="17">
        <f t="shared" si="30"/>
        <v>3</v>
      </c>
      <c r="H93" s="17">
        <f t="shared" si="31"/>
        <v>1</v>
      </c>
      <c r="I93" s="17">
        <v>18</v>
      </c>
      <c r="J93" s="16">
        <v>23</v>
      </c>
      <c r="K93" s="17" t="str">
        <f t="shared" si="25"/>
        <v>N</v>
      </c>
      <c r="L93" s="17"/>
      <c r="M93" s="16">
        <v>23</v>
      </c>
      <c r="N93" s="17">
        <v>1</v>
      </c>
      <c r="O93">
        <f t="shared" si="26"/>
        <v>23</v>
      </c>
      <c r="P93">
        <f t="shared" si="27"/>
        <v>0</v>
      </c>
      <c r="Q93">
        <f t="shared" si="28"/>
        <v>0</v>
      </c>
      <c r="S93" s="10">
        <f t="shared" si="32"/>
        <v>97</v>
      </c>
      <c r="T93" s="10">
        <f t="shared" si="32"/>
        <v>302</v>
      </c>
      <c r="U93" s="10">
        <f t="shared" si="32"/>
        <v>48</v>
      </c>
      <c r="W93">
        <f t="shared" si="33"/>
        <v>73</v>
      </c>
      <c r="X93">
        <f t="shared" si="33"/>
        <v>0</v>
      </c>
      <c r="Y93">
        <f t="shared" si="33"/>
        <v>0</v>
      </c>
      <c r="AA93">
        <f t="shared" si="34"/>
        <v>237</v>
      </c>
      <c r="AB93">
        <f t="shared" si="34"/>
        <v>732</v>
      </c>
      <c r="AC93">
        <f t="shared" si="34"/>
        <v>138</v>
      </c>
    </row>
    <row r="94" spans="1:29" ht="12.75">
      <c r="A94" s="1">
        <v>2</v>
      </c>
      <c r="B94" s="16">
        <v>17</v>
      </c>
      <c r="C94" s="16">
        <v>1</v>
      </c>
      <c r="D94" s="16">
        <v>17</v>
      </c>
      <c r="E94" s="2">
        <v>11</v>
      </c>
      <c r="F94" s="17">
        <f t="shared" si="29"/>
        <v>3</v>
      </c>
      <c r="G94" s="17">
        <f t="shared" si="30"/>
        <v>1</v>
      </c>
      <c r="H94" s="17">
        <f t="shared" si="31"/>
        <v>2</v>
      </c>
      <c r="I94" s="17">
        <v>18</v>
      </c>
      <c r="J94" s="16">
        <v>9</v>
      </c>
      <c r="K94" s="17" t="str">
        <f t="shared" si="25"/>
        <v>D</v>
      </c>
      <c r="L94" s="17"/>
      <c r="M94" s="16">
        <v>27</v>
      </c>
      <c r="N94" s="17">
        <v>2</v>
      </c>
      <c r="O94">
        <f t="shared" si="26"/>
        <v>0</v>
      </c>
      <c r="P94">
        <f t="shared" si="27"/>
        <v>27</v>
      </c>
      <c r="Q94">
        <f t="shared" si="28"/>
        <v>0</v>
      </c>
      <c r="S94" s="10">
        <f t="shared" si="32"/>
        <v>97</v>
      </c>
      <c r="T94" s="10">
        <f t="shared" si="32"/>
        <v>329</v>
      </c>
      <c r="U94" s="10">
        <f t="shared" si="32"/>
        <v>48</v>
      </c>
      <c r="W94">
        <f t="shared" si="33"/>
        <v>0</v>
      </c>
      <c r="X94">
        <f t="shared" si="33"/>
        <v>77</v>
      </c>
      <c r="Y94">
        <f t="shared" si="33"/>
        <v>0</v>
      </c>
      <c r="AA94">
        <f t="shared" si="34"/>
        <v>237</v>
      </c>
      <c r="AB94">
        <f t="shared" si="34"/>
        <v>809</v>
      </c>
      <c r="AC94">
        <f t="shared" si="34"/>
        <v>138</v>
      </c>
    </row>
    <row r="95" spans="1:29" ht="12.75">
      <c r="A95" s="1">
        <v>2</v>
      </c>
      <c r="B95" s="16">
        <v>18</v>
      </c>
      <c r="C95" s="16">
        <v>1</v>
      </c>
      <c r="D95" s="16">
        <v>18</v>
      </c>
      <c r="E95" s="2">
        <v>12</v>
      </c>
      <c r="F95" s="17">
        <f t="shared" si="29"/>
        <v>1</v>
      </c>
      <c r="G95" s="17">
        <f t="shared" si="30"/>
        <v>2</v>
      </c>
      <c r="H95" s="17">
        <f t="shared" si="31"/>
        <v>3</v>
      </c>
      <c r="I95" s="17">
        <v>18</v>
      </c>
      <c r="J95" s="16">
        <v>9</v>
      </c>
      <c r="K95" s="17" t="str">
        <f t="shared" si="25"/>
        <v>D</v>
      </c>
      <c r="L95" s="17"/>
      <c r="M95" s="16">
        <v>18</v>
      </c>
      <c r="N95" s="17">
        <v>2</v>
      </c>
      <c r="O95">
        <f t="shared" si="26"/>
        <v>0</v>
      </c>
      <c r="P95">
        <f t="shared" si="27"/>
        <v>18</v>
      </c>
      <c r="Q95">
        <f t="shared" si="28"/>
        <v>0</v>
      </c>
      <c r="S95" s="10">
        <f t="shared" si="32"/>
        <v>97</v>
      </c>
      <c r="T95" s="10">
        <f t="shared" si="32"/>
        <v>347</v>
      </c>
      <c r="U95" s="10">
        <f t="shared" si="32"/>
        <v>48</v>
      </c>
      <c r="W95">
        <f t="shared" si="33"/>
        <v>0</v>
      </c>
      <c r="X95">
        <f t="shared" si="33"/>
        <v>68</v>
      </c>
      <c r="Y95">
        <f t="shared" si="33"/>
        <v>0</v>
      </c>
      <c r="AA95">
        <f t="shared" si="34"/>
        <v>237</v>
      </c>
      <c r="AB95">
        <f t="shared" si="34"/>
        <v>877</v>
      </c>
      <c r="AC95">
        <f t="shared" si="34"/>
        <v>138</v>
      </c>
    </row>
    <row r="96" spans="1:29" ht="12.75">
      <c r="A96" s="1">
        <v>2</v>
      </c>
      <c r="B96" s="16">
        <v>19</v>
      </c>
      <c r="C96" s="16">
        <v>1</v>
      </c>
      <c r="D96" s="16">
        <v>19</v>
      </c>
      <c r="E96" s="2">
        <v>13</v>
      </c>
      <c r="F96" s="17">
        <f t="shared" si="29"/>
        <v>2</v>
      </c>
      <c r="G96" s="17">
        <f t="shared" si="30"/>
        <v>3</v>
      </c>
      <c r="H96" s="17">
        <f t="shared" si="31"/>
        <v>1</v>
      </c>
      <c r="I96" s="17">
        <v>18</v>
      </c>
      <c r="J96" s="16">
        <v>9</v>
      </c>
      <c r="K96" s="17" t="str">
        <f t="shared" si="25"/>
        <v>D</v>
      </c>
      <c r="L96" s="17" t="s">
        <v>86</v>
      </c>
      <c r="M96" s="16">
        <v>27</v>
      </c>
      <c r="N96" s="17">
        <v>2</v>
      </c>
      <c r="O96">
        <f t="shared" si="26"/>
        <v>0</v>
      </c>
      <c r="P96">
        <f t="shared" si="27"/>
        <v>27</v>
      </c>
      <c r="Q96">
        <f t="shared" si="28"/>
        <v>0</v>
      </c>
      <c r="S96" s="10">
        <f t="shared" si="32"/>
        <v>97</v>
      </c>
      <c r="T96" s="10">
        <f t="shared" si="32"/>
        <v>374</v>
      </c>
      <c r="U96" s="10">
        <f t="shared" si="32"/>
        <v>48</v>
      </c>
      <c r="W96">
        <f t="shared" si="33"/>
        <v>0</v>
      </c>
      <c r="X96">
        <f t="shared" si="33"/>
        <v>77</v>
      </c>
      <c r="Y96">
        <f t="shared" si="33"/>
        <v>0</v>
      </c>
      <c r="AA96">
        <f t="shared" si="34"/>
        <v>237</v>
      </c>
      <c r="AB96">
        <f t="shared" si="34"/>
        <v>954</v>
      </c>
      <c r="AC96">
        <f t="shared" si="34"/>
        <v>138</v>
      </c>
    </row>
    <row r="97" spans="1:29" ht="12.75">
      <c r="A97" s="1">
        <v>2</v>
      </c>
      <c r="B97" s="16">
        <v>20</v>
      </c>
      <c r="C97" s="16">
        <v>1</v>
      </c>
      <c r="D97" s="16">
        <v>20</v>
      </c>
      <c r="E97" s="2">
        <v>14</v>
      </c>
      <c r="F97" s="17">
        <f t="shared" si="29"/>
        <v>3</v>
      </c>
      <c r="G97" s="17">
        <f t="shared" si="30"/>
        <v>1</v>
      </c>
      <c r="H97" s="17">
        <f t="shared" si="31"/>
        <v>2</v>
      </c>
      <c r="I97" s="17">
        <v>18</v>
      </c>
      <c r="J97" s="16">
        <v>24</v>
      </c>
      <c r="K97" s="17" t="str">
        <f t="shared" si="25"/>
        <v>G</v>
      </c>
      <c r="L97" s="17" t="s">
        <v>86</v>
      </c>
      <c r="M97" s="16">
        <v>96</v>
      </c>
      <c r="N97" s="17">
        <v>1</v>
      </c>
      <c r="O97">
        <f t="shared" si="26"/>
        <v>96</v>
      </c>
      <c r="P97">
        <f t="shared" si="27"/>
        <v>0</v>
      </c>
      <c r="Q97">
        <f t="shared" si="28"/>
        <v>0</v>
      </c>
      <c r="S97" s="10">
        <f t="shared" si="32"/>
        <v>193</v>
      </c>
      <c r="T97" s="10">
        <f t="shared" si="32"/>
        <v>374</v>
      </c>
      <c r="U97" s="10">
        <f t="shared" si="32"/>
        <v>48</v>
      </c>
      <c r="W97">
        <f t="shared" si="33"/>
        <v>146</v>
      </c>
      <c r="X97">
        <f t="shared" si="33"/>
        <v>0</v>
      </c>
      <c r="Y97">
        <f t="shared" si="33"/>
        <v>0</v>
      </c>
      <c r="AA97">
        <f t="shared" si="34"/>
        <v>383</v>
      </c>
      <c r="AB97">
        <f t="shared" si="34"/>
        <v>954</v>
      </c>
      <c r="AC97">
        <f t="shared" si="34"/>
        <v>138</v>
      </c>
    </row>
    <row r="98" spans="1:29" ht="12.75">
      <c r="A98" s="1">
        <v>2</v>
      </c>
      <c r="B98" s="16">
        <v>21</v>
      </c>
      <c r="C98" s="16">
        <v>1</v>
      </c>
      <c r="D98" s="16">
        <v>21</v>
      </c>
      <c r="E98" s="2">
        <v>15</v>
      </c>
      <c r="F98" s="17">
        <f t="shared" si="29"/>
        <v>1</v>
      </c>
      <c r="G98" s="17">
        <f t="shared" si="30"/>
        <v>2</v>
      </c>
      <c r="H98" s="17">
        <f t="shared" si="31"/>
        <v>3</v>
      </c>
      <c r="I98" s="17">
        <v>18</v>
      </c>
      <c r="J98" s="16">
        <v>9</v>
      </c>
      <c r="K98" s="17" t="str">
        <f t="shared" si="25"/>
        <v>D</v>
      </c>
      <c r="L98" s="17" t="s">
        <v>86</v>
      </c>
      <c r="M98" s="16">
        <v>-72</v>
      </c>
      <c r="N98" s="17">
        <v>2</v>
      </c>
      <c r="O98">
        <f t="shared" si="26"/>
        <v>0</v>
      </c>
      <c r="P98">
        <f t="shared" si="27"/>
        <v>-72</v>
      </c>
      <c r="Q98">
        <f t="shared" si="28"/>
        <v>0</v>
      </c>
      <c r="S98" s="10">
        <f t="shared" si="32"/>
        <v>193</v>
      </c>
      <c r="T98" s="10">
        <f t="shared" si="32"/>
        <v>302</v>
      </c>
      <c r="U98" s="10">
        <f t="shared" si="32"/>
        <v>48</v>
      </c>
      <c r="W98">
        <f t="shared" si="33"/>
        <v>40</v>
      </c>
      <c r="X98">
        <f t="shared" si="33"/>
        <v>-122</v>
      </c>
      <c r="Y98">
        <f t="shared" si="33"/>
        <v>40</v>
      </c>
      <c r="AA98">
        <f t="shared" si="34"/>
        <v>423</v>
      </c>
      <c r="AB98">
        <f t="shared" si="34"/>
        <v>832</v>
      </c>
      <c r="AC98">
        <f t="shared" si="34"/>
        <v>178</v>
      </c>
    </row>
    <row r="99" spans="2:14" ht="12.75">
      <c r="B99" s="16"/>
      <c r="C99" s="16"/>
      <c r="D99" s="16"/>
      <c r="F99" s="17"/>
      <c r="G99" s="17"/>
      <c r="H99" s="17"/>
      <c r="I99" s="17"/>
      <c r="J99" s="16"/>
      <c r="K99" s="17"/>
      <c r="L99" s="17"/>
      <c r="M99" s="16"/>
      <c r="N99" s="17"/>
    </row>
    <row r="100" spans="1:29" ht="12.75">
      <c r="A100" s="1">
        <v>2</v>
      </c>
      <c r="B100" s="10">
        <v>22</v>
      </c>
      <c r="C100" s="10">
        <v>2</v>
      </c>
      <c r="D100" s="10">
        <v>1</v>
      </c>
      <c r="E100" s="20">
        <v>10</v>
      </c>
      <c r="F100" s="21">
        <f aca="true" t="shared" si="35" ref="F100:F163">1+MOD(E100,3)</f>
        <v>2</v>
      </c>
      <c r="G100" s="21">
        <f aca="true" t="shared" si="36" ref="G100:G164">1+MOD(E100+1,3)</f>
        <v>3</v>
      </c>
      <c r="H100" s="21">
        <f aca="true" t="shared" si="37" ref="H100:H164">1+MOD(E100+2,3)</f>
        <v>1</v>
      </c>
      <c r="I100" s="21">
        <v>18</v>
      </c>
      <c r="J100" s="10">
        <v>10</v>
      </c>
      <c r="K100" s="21" t="str">
        <f aca="true" t="shared" si="38" ref="K100:K163">IF(J100=24,"G",IF(J100=12,"C",IF(J100=11,"S",IF(J100=10,"H",IF(J100=9,"D","N")))))</f>
        <v>H</v>
      </c>
      <c r="L100" s="21"/>
      <c r="M100" s="10">
        <v>20</v>
      </c>
      <c r="N100" s="21">
        <v>1</v>
      </c>
      <c r="O100">
        <f t="shared" si="26"/>
        <v>20</v>
      </c>
      <c r="P100">
        <f t="shared" si="27"/>
        <v>0</v>
      </c>
      <c r="Q100">
        <f t="shared" si="28"/>
        <v>0</v>
      </c>
      <c r="S100" s="10">
        <f t="shared" si="32"/>
        <v>20</v>
      </c>
      <c r="T100" s="10">
        <f t="shared" si="32"/>
        <v>0</v>
      </c>
      <c r="U100" s="10">
        <f t="shared" si="32"/>
        <v>0</v>
      </c>
      <c r="W100">
        <f t="shared" si="33"/>
        <v>70</v>
      </c>
      <c r="X100">
        <f t="shared" si="33"/>
        <v>0</v>
      </c>
      <c r="Y100">
        <f t="shared" si="33"/>
        <v>0</v>
      </c>
      <c r="AA100">
        <f t="shared" si="34"/>
        <v>70</v>
      </c>
      <c r="AB100">
        <f t="shared" si="34"/>
        <v>0</v>
      </c>
      <c r="AC100">
        <f t="shared" si="34"/>
        <v>0</v>
      </c>
    </row>
    <row r="101" spans="1:29" ht="12.75">
      <c r="A101" s="1">
        <v>2</v>
      </c>
      <c r="B101" s="10">
        <v>23</v>
      </c>
      <c r="C101" s="10">
        <v>2</v>
      </c>
      <c r="D101" s="10">
        <v>2</v>
      </c>
      <c r="E101" s="20">
        <v>11</v>
      </c>
      <c r="F101" s="21">
        <f t="shared" si="35"/>
        <v>3</v>
      </c>
      <c r="G101" s="21">
        <f t="shared" si="36"/>
        <v>1</v>
      </c>
      <c r="H101" s="21">
        <f t="shared" si="37"/>
        <v>2</v>
      </c>
      <c r="I101" s="21">
        <v>18</v>
      </c>
      <c r="J101" s="10">
        <v>24</v>
      </c>
      <c r="K101" s="21" t="str">
        <f t="shared" si="38"/>
        <v>G</v>
      </c>
      <c r="L101" s="21"/>
      <c r="M101" s="10">
        <v>72</v>
      </c>
      <c r="N101" s="21">
        <v>2</v>
      </c>
      <c r="O101">
        <f t="shared" si="26"/>
        <v>0</v>
      </c>
      <c r="P101">
        <f t="shared" si="27"/>
        <v>72</v>
      </c>
      <c r="Q101">
        <f t="shared" si="28"/>
        <v>0</v>
      </c>
      <c r="S101" s="10">
        <f t="shared" si="32"/>
        <v>20</v>
      </c>
      <c r="T101" s="10">
        <f t="shared" si="32"/>
        <v>72</v>
      </c>
      <c r="U101" s="10">
        <f t="shared" si="32"/>
        <v>0</v>
      </c>
      <c r="W101">
        <f t="shared" si="33"/>
        <v>0</v>
      </c>
      <c r="X101">
        <f t="shared" si="33"/>
        <v>122</v>
      </c>
      <c r="Y101">
        <f t="shared" si="33"/>
        <v>0</v>
      </c>
      <c r="AA101">
        <f t="shared" si="34"/>
        <v>70</v>
      </c>
      <c r="AB101">
        <f t="shared" si="34"/>
        <v>122</v>
      </c>
      <c r="AC101">
        <f t="shared" si="34"/>
        <v>0</v>
      </c>
    </row>
    <row r="102" spans="1:29" ht="12.75">
      <c r="A102" s="1">
        <v>2</v>
      </c>
      <c r="B102" s="10">
        <v>24</v>
      </c>
      <c r="C102" s="10">
        <v>2</v>
      </c>
      <c r="D102" s="10">
        <v>3</v>
      </c>
      <c r="E102" s="20">
        <v>12</v>
      </c>
      <c r="F102" s="21">
        <f t="shared" si="35"/>
        <v>1</v>
      </c>
      <c r="G102" s="21">
        <f t="shared" si="36"/>
        <v>2</v>
      </c>
      <c r="H102" s="21">
        <f t="shared" si="37"/>
        <v>3</v>
      </c>
      <c r="I102" s="21">
        <v>18</v>
      </c>
      <c r="J102" s="10">
        <v>10</v>
      </c>
      <c r="K102" s="21" t="str">
        <f t="shared" si="38"/>
        <v>H</v>
      </c>
      <c r="L102" s="21"/>
      <c r="M102" s="10">
        <v>20</v>
      </c>
      <c r="N102" s="21">
        <v>3</v>
      </c>
      <c r="O102">
        <f t="shared" si="26"/>
        <v>0</v>
      </c>
      <c r="P102">
        <f t="shared" si="27"/>
        <v>0</v>
      </c>
      <c r="Q102">
        <f t="shared" si="28"/>
        <v>20</v>
      </c>
      <c r="S102" s="10">
        <f t="shared" si="32"/>
        <v>20</v>
      </c>
      <c r="T102" s="10">
        <f t="shared" si="32"/>
        <v>72</v>
      </c>
      <c r="U102" s="10">
        <f t="shared" si="32"/>
        <v>20</v>
      </c>
      <c r="W102">
        <f t="shared" si="33"/>
        <v>0</v>
      </c>
      <c r="X102">
        <f t="shared" si="33"/>
        <v>0</v>
      </c>
      <c r="Y102">
        <f t="shared" si="33"/>
        <v>70</v>
      </c>
      <c r="AA102">
        <f t="shared" si="34"/>
        <v>70</v>
      </c>
      <c r="AB102">
        <f t="shared" si="34"/>
        <v>122</v>
      </c>
      <c r="AC102">
        <f t="shared" si="34"/>
        <v>70</v>
      </c>
    </row>
    <row r="103" spans="1:29" ht="12.75">
      <c r="A103" s="1">
        <v>2</v>
      </c>
      <c r="B103" s="10">
        <v>25</v>
      </c>
      <c r="C103" s="10">
        <v>2</v>
      </c>
      <c r="D103" s="10">
        <v>4</v>
      </c>
      <c r="E103" s="20">
        <v>13</v>
      </c>
      <c r="F103" s="21">
        <f t="shared" si="35"/>
        <v>2</v>
      </c>
      <c r="G103" s="21">
        <f t="shared" si="36"/>
        <v>3</v>
      </c>
      <c r="H103" s="21">
        <f t="shared" si="37"/>
        <v>1</v>
      </c>
      <c r="I103" s="21">
        <v>18</v>
      </c>
      <c r="J103" s="10">
        <v>9</v>
      </c>
      <c r="K103" s="21" t="str">
        <f t="shared" si="38"/>
        <v>D</v>
      </c>
      <c r="L103" s="21" t="s">
        <v>86</v>
      </c>
      <c r="M103" s="29">
        <v>27</v>
      </c>
      <c r="N103" s="21">
        <v>2</v>
      </c>
      <c r="O103">
        <f t="shared" si="26"/>
        <v>0</v>
      </c>
      <c r="P103">
        <f t="shared" si="27"/>
        <v>27</v>
      </c>
      <c r="Q103">
        <f t="shared" si="28"/>
        <v>0</v>
      </c>
      <c r="S103" s="10">
        <f t="shared" si="32"/>
        <v>20</v>
      </c>
      <c r="T103" s="10">
        <f t="shared" si="32"/>
        <v>99</v>
      </c>
      <c r="U103" s="10">
        <f t="shared" si="32"/>
        <v>20</v>
      </c>
      <c r="W103">
        <f t="shared" si="33"/>
        <v>0</v>
      </c>
      <c r="X103">
        <f t="shared" si="33"/>
        <v>77</v>
      </c>
      <c r="Y103">
        <f t="shared" si="33"/>
        <v>0</v>
      </c>
      <c r="AA103">
        <f t="shared" si="34"/>
        <v>70</v>
      </c>
      <c r="AB103">
        <f t="shared" si="34"/>
        <v>199</v>
      </c>
      <c r="AC103">
        <f t="shared" si="34"/>
        <v>70</v>
      </c>
    </row>
    <row r="104" spans="1:29" ht="12.75">
      <c r="A104" s="1">
        <v>2</v>
      </c>
      <c r="B104" s="10">
        <v>26</v>
      </c>
      <c r="C104" s="10">
        <v>2</v>
      </c>
      <c r="D104" s="10">
        <v>5</v>
      </c>
      <c r="E104" s="20">
        <v>14</v>
      </c>
      <c r="F104" s="21">
        <f t="shared" si="35"/>
        <v>3</v>
      </c>
      <c r="G104" s="21">
        <f t="shared" si="36"/>
        <v>1</v>
      </c>
      <c r="H104" s="21">
        <f t="shared" si="37"/>
        <v>2</v>
      </c>
      <c r="I104" s="21">
        <v>18</v>
      </c>
      <c r="J104" s="10">
        <v>24</v>
      </c>
      <c r="K104" s="21" t="str">
        <f t="shared" si="38"/>
        <v>G</v>
      </c>
      <c r="L104" s="21" t="s">
        <v>86</v>
      </c>
      <c r="M104" s="10">
        <v>96</v>
      </c>
      <c r="N104" s="21">
        <v>1</v>
      </c>
      <c r="O104">
        <f t="shared" si="26"/>
        <v>96</v>
      </c>
      <c r="P104">
        <f t="shared" si="27"/>
        <v>0</v>
      </c>
      <c r="Q104">
        <f t="shared" si="28"/>
        <v>0</v>
      </c>
      <c r="S104" s="10">
        <f t="shared" si="32"/>
        <v>116</v>
      </c>
      <c r="T104" s="10">
        <f t="shared" si="32"/>
        <v>99</v>
      </c>
      <c r="U104" s="10">
        <f t="shared" si="32"/>
        <v>20</v>
      </c>
      <c r="W104">
        <f t="shared" si="33"/>
        <v>146</v>
      </c>
      <c r="X104">
        <f t="shared" si="33"/>
        <v>0</v>
      </c>
      <c r="Y104">
        <f t="shared" si="33"/>
        <v>0</v>
      </c>
      <c r="AA104">
        <f t="shared" si="34"/>
        <v>216</v>
      </c>
      <c r="AB104">
        <f t="shared" si="34"/>
        <v>199</v>
      </c>
      <c r="AC104">
        <f t="shared" si="34"/>
        <v>70</v>
      </c>
    </row>
    <row r="105" spans="1:29" ht="12.75">
      <c r="A105" s="1">
        <v>2</v>
      </c>
      <c r="B105" s="10">
        <v>27</v>
      </c>
      <c r="C105" s="10">
        <v>2</v>
      </c>
      <c r="D105" s="10">
        <v>6</v>
      </c>
      <c r="E105" s="20">
        <v>15</v>
      </c>
      <c r="F105" s="21">
        <f t="shared" si="35"/>
        <v>1</v>
      </c>
      <c r="G105" s="21">
        <f t="shared" si="36"/>
        <v>2</v>
      </c>
      <c r="H105" s="21">
        <f t="shared" si="37"/>
        <v>3</v>
      </c>
      <c r="I105" s="21">
        <v>18</v>
      </c>
      <c r="J105" s="10">
        <v>11</v>
      </c>
      <c r="K105" s="21" t="str">
        <f t="shared" si="38"/>
        <v>S</v>
      </c>
      <c r="L105" s="21"/>
      <c r="M105" s="10">
        <v>22</v>
      </c>
      <c r="N105" s="21">
        <v>3</v>
      </c>
      <c r="O105">
        <f t="shared" si="26"/>
        <v>0</v>
      </c>
      <c r="P105">
        <f t="shared" si="27"/>
        <v>0</v>
      </c>
      <c r="Q105">
        <f t="shared" si="28"/>
        <v>22</v>
      </c>
      <c r="S105" s="10">
        <f t="shared" si="32"/>
        <v>116</v>
      </c>
      <c r="T105" s="10">
        <f t="shared" si="32"/>
        <v>99</v>
      </c>
      <c r="U105" s="10">
        <f t="shared" si="32"/>
        <v>42</v>
      </c>
      <c r="W105">
        <f t="shared" si="33"/>
        <v>0</v>
      </c>
      <c r="X105">
        <f t="shared" si="33"/>
        <v>0</v>
      </c>
      <c r="Y105">
        <f t="shared" si="33"/>
        <v>72</v>
      </c>
      <c r="AA105">
        <f t="shared" si="34"/>
        <v>216</v>
      </c>
      <c r="AB105">
        <f t="shared" si="34"/>
        <v>199</v>
      </c>
      <c r="AC105">
        <f t="shared" si="34"/>
        <v>142</v>
      </c>
    </row>
    <row r="106" spans="1:29" ht="12.75">
      <c r="A106" s="1">
        <v>2</v>
      </c>
      <c r="B106" s="10">
        <v>28</v>
      </c>
      <c r="C106" s="10">
        <v>2</v>
      </c>
      <c r="D106" s="10">
        <v>7</v>
      </c>
      <c r="E106" s="20">
        <v>16</v>
      </c>
      <c r="F106" s="21">
        <f t="shared" si="35"/>
        <v>2</v>
      </c>
      <c r="G106" s="21">
        <f>1+MOD(E106+1,3)</f>
        <v>3</v>
      </c>
      <c r="H106" s="21">
        <f>1+MOD(E106+2,3)</f>
        <v>1</v>
      </c>
      <c r="I106" s="21">
        <v>18</v>
      </c>
      <c r="J106" s="10">
        <v>24</v>
      </c>
      <c r="K106" s="21" t="str">
        <f t="shared" si="38"/>
        <v>G</v>
      </c>
      <c r="L106" s="21"/>
      <c r="M106" s="10">
        <v>72</v>
      </c>
      <c r="N106" s="21">
        <v>2</v>
      </c>
      <c r="O106">
        <f t="shared" si="26"/>
        <v>0</v>
      </c>
      <c r="P106">
        <f t="shared" si="27"/>
        <v>72</v>
      </c>
      <c r="Q106">
        <f t="shared" si="28"/>
        <v>0</v>
      </c>
      <c r="S106" s="10">
        <f t="shared" si="32"/>
        <v>116</v>
      </c>
      <c r="T106" s="10">
        <f t="shared" si="32"/>
        <v>171</v>
      </c>
      <c r="U106" s="10">
        <f t="shared" si="32"/>
        <v>42</v>
      </c>
      <c r="W106">
        <f t="shared" si="33"/>
        <v>0</v>
      </c>
      <c r="X106">
        <f t="shared" si="33"/>
        <v>122</v>
      </c>
      <c r="Y106">
        <f t="shared" si="33"/>
        <v>0</v>
      </c>
      <c r="AA106">
        <f t="shared" si="34"/>
        <v>216</v>
      </c>
      <c r="AB106">
        <f t="shared" si="34"/>
        <v>321</v>
      </c>
      <c r="AC106">
        <f t="shared" si="34"/>
        <v>142</v>
      </c>
    </row>
    <row r="107" spans="1:29" ht="12.75">
      <c r="A107" s="1">
        <v>2</v>
      </c>
      <c r="B107" s="10">
        <v>29</v>
      </c>
      <c r="C107" s="10">
        <v>2</v>
      </c>
      <c r="D107" s="10">
        <v>8</v>
      </c>
      <c r="E107" s="20">
        <v>17</v>
      </c>
      <c r="F107" s="21">
        <f t="shared" si="35"/>
        <v>3</v>
      </c>
      <c r="G107" s="21">
        <f t="shared" si="36"/>
        <v>1</v>
      </c>
      <c r="H107" s="21">
        <f t="shared" si="37"/>
        <v>2</v>
      </c>
      <c r="I107" s="21">
        <v>18</v>
      </c>
      <c r="J107" s="10">
        <v>12</v>
      </c>
      <c r="K107" s="21" t="str">
        <f t="shared" si="38"/>
        <v>C</v>
      </c>
      <c r="L107" s="21"/>
      <c r="M107" s="10">
        <v>24</v>
      </c>
      <c r="N107" s="21">
        <v>2</v>
      </c>
      <c r="O107">
        <f t="shared" si="26"/>
        <v>0</v>
      </c>
      <c r="P107">
        <f t="shared" si="27"/>
        <v>24</v>
      </c>
      <c r="Q107">
        <f t="shared" si="28"/>
        <v>0</v>
      </c>
      <c r="S107" s="10">
        <f t="shared" si="32"/>
        <v>116</v>
      </c>
      <c r="T107" s="10">
        <f t="shared" si="32"/>
        <v>195</v>
      </c>
      <c r="U107" s="10">
        <f t="shared" si="32"/>
        <v>42</v>
      </c>
      <c r="W107">
        <f t="shared" si="33"/>
        <v>0</v>
      </c>
      <c r="X107">
        <f t="shared" si="33"/>
        <v>74</v>
      </c>
      <c r="Y107">
        <f t="shared" si="33"/>
        <v>0</v>
      </c>
      <c r="AA107">
        <f t="shared" si="34"/>
        <v>216</v>
      </c>
      <c r="AB107">
        <f t="shared" si="34"/>
        <v>395</v>
      </c>
      <c r="AC107">
        <f t="shared" si="34"/>
        <v>142</v>
      </c>
    </row>
    <row r="108" spans="1:29" ht="12.75">
      <c r="A108" s="1">
        <v>2</v>
      </c>
      <c r="B108" s="10">
        <v>30</v>
      </c>
      <c r="C108" s="10">
        <v>2</v>
      </c>
      <c r="D108" s="10">
        <v>9</v>
      </c>
      <c r="E108" s="20">
        <v>18</v>
      </c>
      <c r="F108" s="21">
        <f t="shared" si="35"/>
        <v>1</v>
      </c>
      <c r="G108" s="21">
        <f t="shared" si="36"/>
        <v>2</v>
      </c>
      <c r="H108" s="21">
        <f t="shared" si="37"/>
        <v>3</v>
      </c>
      <c r="I108" s="21">
        <v>20</v>
      </c>
      <c r="J108" s="10">
        <v>10</v>
      </c>
      <c r="K108" s="21" t="str">
        <f t="shared" si="38"/>
        <v>H</v>
      </c>
      <c r="L108" s="21"/>
      <c r="M108" s="29">
        <v>30</v>
      </c>
      <c r="N108" s="21">
        <v>2</v>
      </c>
      <c r="O108">
        <f t="shared" si="26"/>
        <v>0</v>
      </c>
      <c r="P108">
        <f t="shared" si="27"/>
        <v>30</v>
      </c>
      <c r="Q108">
        <f t="shared" si="28"/>
        <v>0</v>
      </c>
      <c r="S108" s="10">
        <f t="shared" si="32"/>
        <v>116</v>
      </c>
      <c r="T108" s="10">
        <f t="shared" si="32"/>
        <v>225</v>
      </c>
      <c r="U108" s="10">
        <f t="shared" si="32"/>
        <v>42</v>
      </c>
      <c r="W108">
        <f t="shared" si="33"/>
        <v>0</v>
      </c>
      <c r="X108">
        <f t="shared" si="33"/>
        <v>80</v>
      </c>
      <c r="Y108">
        <f t="shared" si="33"/>
        <v>0</v>
      </c>
      <c r="AA108">
        <f t="shared" si="34"/>
        <v>216</v>
      </c>
      <c r="AB108">
        <f t="shared" si="34"/>
        <v>475</v>
      </c>
      <c r="AC108">
        <f t="shared" si="34"/>
        <v>142</v>
      </c>
    </row>
    <row r="109" spans="1:29" ht="12.75">
      <c r="A109" s="1">
        <v>2</v>
      </c>
      <c r="B109" s="10">
        <v>31</v>
      </c>
      <c r="C109" s="10">
        <v>2</v>
      </c>
      <c r="D109" s="10">
        <v>10</v>
      </c>
      <c r="E109" s="20">
        <v>19</v>
      </c>
      <c r="F109" s="21">
        <f t="shared" si="35"/>
        <v>2</v>
      </c>
      <c r="G109" s="21">
        <f t="shared" si="36"/>
        <v>3</v>
      </c>
      <c r="H109" s="21">
        <f t="shared" si="37"/>
        <v>1</v>
      </c>
      <c r="I109" s="21">
        <v>18</v>
      </c>
      <c r="J109" s="10">
        <v>10</v>
      </c>
      <c r="K109" s="21" t="str">
        <f t="shared" si="38"/>
        <v>H</v>
      </c>
      <c r="L109" s="21"/>
      <c r="M109" s="10">
        <v>-80</v>
      </c>
      <c r="N109" s="21">
        <v>3</v>
      </c>
      <c r="O109">
        <f t="shared" si="26"/>
        <v>0</v>
      </c>
      <c r="P109">
        <f t="shared" si="27"/>
        <v>0</v>
      </c>
      <c r="Q109">
        <f t="shared" si="28"/>
        <v>-80</v>
      </c>
      <c r="S109" s="10">
        <f t="shared" si="32"/>
        <v>116</v>
      </c>
      <c r="T109" s="10">
        <f t="shared" si="32"/>
        <v>225</v>
      </c>
      <c r="U109" s="10">
        <f t="shared" si="32"/>
        <v>-38</v>
      </c>
      <c r="W109">
        <f t="shared" si="33"/>
        <v>40</v>
      </c>
      <c r="X109">
        <f t="shared" si="33"/>
        <v>40</v>
      </c>
      <c r="Y109">
        <f t="shared" si="33"/>
        <v>-130</v>
      </c>
      <c r="AA109">
        <f t="shared" si="34"/>
        <v>256</v>
      </c>
      <c r="AB109">
        <f t="shared" si="34"/>
        <v>515</v>
      </c>
      <c r="AC109">
        <f t="shared" si="34"/>
        <v>12</v>
      </c>
    </row>
    <row r="110" spans="1:29" ht="12.75">
      <c r="A110" s="1">
        <v>2</v>
      </c>
      <c r="B110" s="10">
        <v>32</v>
      </c>
      <c r="C110" s="10">
        <v>2</v>
      </c>
      <c r="D110" s="10">
        <v>11</v>
      </c>
      <c r="E110" s="20">
        <v>20</v>
      </c>
      <c r="F110" s="21">
        <f t="shared" si="35"/>
        <v>3</v>
      </c>
      <c r="G110" s="21">
        <f t="shared" si="36"/>
        <v>1</v>
      </c>
      <c r="H110" s="21">
        <f t="shared" si="37"/>
        <v>2</v>
      </c>
      <c r="I110" s="21">
        <v>24</v>
      </c>
      <c r="J110" s="10">
        <v>24</v>
      </c>
      <c r="K110" s="21" t="str">
        <f t="shared" si="38"/>
        <v>G</v>
      </c>
      <c r="L110" s="21" t="s">
        <v>86</v>
      </c>
      <c r="M110" s="10">
        <v>96</v>
      </c>
      <c r="N110" s="21">
        <v>2</v>
      </c>
      <c r="O110">
        <f t="shared" si="26"/>
        <v>0</v>
      </c>
      <c r="P110">
        <f t="shared" si="27"/>
        <v>96</v>
      </c>
      <c r="Q110">
        <f t="shared" si="28"/>
        <v>0</v>
      </c>
      <c r="S110" s="10">
        <f t="shared" si="32"/>
        <v>116</v>
      </c>
      <c r="T110" s="10">
        <f t="shared" si="32"/>
        <v>321</v>
      </c>
      <c r="U110" s="10">
        <f t="shared" si="32"/>
        <v>-38</v>
      </c>
      <c r="W110">
        <f t="shared" si="33"/>
        <v>0</v>
      </c>
      <c r="X110">
        <f t="shared" si="33"/>
        <v>146</v>
      </c>
      <c r="Y110">
        <f t="shared" si="33"/>
        <v>0</v>
      </c>
      <c r="AA110">
        <f t="shared" si="34"/>
        <v>256</v>
      </c>
      <c r="AB110">
        <f t="shared" si="34"/>
        <v>661</v>
      </c>
      <c r="AC110">
        <f t="shared" si="34"/>
        <v>12</v>
      </c>
    </row>
    <row r="111" spans="1:29" ht="12.75">
      <c r="A111" s="1">
        <v>2</v>
      </c>
      <c r="B111" s="10">
        <v>33</v>
      </c>
      <c r="C111" s="10">
        <v>2</v>
      </c>
      <c r="D111" s="10">
        <v>12</v>
      </c>
      <c r="E111" s="20">
        <v>21</v>
      </c>
      <c r="F111" s="21">
        <f t="shared" si="35"/>
        <v>1</v>
      </c>
      <c r="G111" s="21">
        <f t="shared" si="36"/>
        <v>2</v>
      </c>
      <c r="H111" s="21">
        <f t="shared" si="37"/>
        <v>3</v>
      </c>
      <c r="I111" s="21">
        <v>0</v>
      </c>
      <c r="J111" s="10">
        <v>0</v>
      </c>
      <c r="K111" s="21" t="str">
        <f t="shared" si="38"/>
        <v>N</v>
      </c>
      <c r="L111" s="21"/>
      <c r="M111" s="10">
        <v>0</v>
      </c>
      <c r="N111" s="21">
        <v>2</v>
      </c>
      <c r="O111">
        <f t="shared" si="26"/>
        <v>0</v>
      </c>
      <c r="P111">
        <f t="shared" si="27"/>
        <v>0</v>
      </c>
      <c r="Q111">
        <f t="shared" si="28"/>
        <v>0</v>
      </c>
      <c r="S111" s="10">
        <f t="shared" si="32"/>
        <v>116</v>
      </c>
      <c r="T111" s="10">
        <f t="shared" si="32"/>
        <v>321</v>
      </c>
      <c r="U111" s="10">
        <f t="shared" si="32"/>
        <v>-38</v>
      </c>
      <c r="W111">
        <f t="shared" si="33"/>
        <v>0</v>
      </c>
      <c r="X111">
        <f t="shared" si="33"/>
        <v>0</v>
      </c>
      <c r="Y111">
        <f t="shared" si="33"/>
        <v>0</v>
      </c>
      <c r="AA111">
        <f t="shared" si="34"/>
        <v>256</v>
      </c>
      <c r="AB111">
        <f t="shared" si="34"/>
        <v>661</v>
      </c>
      <c r="AC111">
        <f t="shared" si="34"/>
        <v>12</v>
      </c>
    </row>
    <row r="112" spans="1:29" ht="12.75">
      <c r="A112" s="1">
        <v>2</v>
      </c>
      <c r="B112" s="10">
        <v>34</v>
      </c>
      <c r="C112" s="10">
        <v>2</v>
      </c>
      <c r="D112" s="10">
        <v>13</v>
      </c>
      <c r="E112" s="20">
        <v>1</v>
      </c>
      <c r="F112" s="21">
        <f t="shared" si="35"/>
        <v>2</v>
      </c>
      <c r="G112" s="21">
        <f t="shared" si="36"/>
        <v>3</v>
      </c>
      <c r="H112" s="21">
        <f t="shared" si="37"/>
        <v>1</v>
      </c>
      <c r="I112" s="21">
        <v>18</v>
      </c>
      <c r="J112" s="10">
        <v>24</v>
      </c>
      <c r="K112" s="21" t="str">
        <f t="shared" si="38"/>
        <v>G</v>
      </c>
      <c r="L112" s="21" t="s">
        <v>117</v>
      </c>
      <c r="M112" s="10">
        <v>96</v>
      </c>
      <c r="N112" s="21">
        <v>2</v>
      </c>
      <c r="O112">
        <f t="shared" si="26"/>
        <v>0</v>
      </c>
      <c r="P112">
        <f t="shared" si="27"/>
        <v>96</v>
      </c>
      <c r="Q112">
        <f t="shared" si="28"/>
        <v>0</v>
      </c>
      <c r="S112" s="10">
        <f t="shared" si="32"/>
        <v>116</v>
      </c>
      <c r="T112" s="10">
        <f t="shared" si="32"/>
        <v>417</v>
      </c>
      <c r="U112" s="10">
        <f t="shared" si="32"/>
        <v>-38</v>
      </c>
      <c r="W112">
        <f t="shared" si="33"/>
        <v>0</v>
      </c>
      <c r="X112">
        <f t="shared" si="33"/>
        <v>146</v>
      </c>
      <c r="Y112">
        <f t="shared" si="33"/>
        <v>0</v>
      </c>
      <c r="AA112">
        <f t="shared" si="34"/>
        <v>256</v>
      </c>
      <c r="AB112">
        <f t="shared" si="34"/>
        <v>807</v>
      </c>
      <c r="AC112">
        <f t="shared" si="34"/>
        <v>12</v>
      </c>
    </row>
    <row r="113" spans="1:29" ht="12.75">
      <c r="A113" s="1">
        <v>2</v>
      </c>
      <c r="B113" s="10">
        <v>35</v>
      </c>
      <c r="C113" s="10">
        <v>2</v>
      </c>
      <c r="D113" s="10">
        <v>14</v>
      </c>
      <c r="E113" s="20">
        <v>2</v>
      </c>
      <c r="F113" s="21">
        <f t="shared" si="35"/>
        <v>3</v>
      </c>
      <c r="G113" s="21">
        <f>1+MOD(E113+1,3)</f>
        <v>1</v>
      </c>
      <c r="H113" s="21">
        <f>1+MOD(E113+2,3)</f>
        <v>2</v>
      </c>
      <c r="I113" s="21">
        <v>0</v>
      </c>
      <c r="J113" s="10">
        <v>24</v>
      </c>
      <c r="K113" s="21" t="str">
        <f t="shared" si="38"/>
        <v>G</v>
      </c>
      <c r="L113" s="21"/>
      <c r="M113" s="10">
        <v>0</v>
      </c>
      <c r="N113" s="21">
        <v>2</v>
      </c>
      <c r="O113">
        <f t="shared" si="26"/>
        <v>0</v>
      </c>
      <c r="P113">
        <f t="shared" si="27"/>
        <v>0</v>
      </c>
      <c r="Q113">
        <f t="shared" si="28"/>
        <v>0</v>
      </c>
      <c r="S113" s="10">
        <f t="shared" si="32"/>
        <v>116</v>
      </c>
      <c r="T113" s="10">
        <f t="shared" si="32"/>
        <v>417</v>
      </c>
      <c r="U113" s="10">
        <f t="shared" si="32"/>
        <v>-38</v>
      </c>
      <c r="W113">
        <f t="shared" si="33"/>
        <v>0</v>
      </c>
      <c r="X113">
        <f t="shared" si="33"/>
        <v>0</v>
      </c>
      <c r="Y113">
        <f t="shared" si="33"/>
        <v>0</v>
      </c>
      <c r="AA113">
        <f t="shared" si="34"/>
        <v>256</v>
      </c>
      <c r="AB113">
        <f t="shared" si="34"/>
        <v>807</v>
      </c>
      <c r="AC113">
        <f t="shared" si="34"/>
        <v>12</v>
      </c>
    </row>
    <row r="114" spans="1:29" ht="12.75">
      <c r="A114" s="1">
        <v>2</v>
      </c>
      <c r="B114" s="10">
        <v>36</v>
      </c>
      <c r="C114" s="10">
        <v>2</v>
      </c>
      <c r="D114" s="10">
        <v>15</v>
      </c>
      <c r="E114" s="20">
        <v>3</v>
      </c>
      <c r="F114" s="21">
        <f t="shared" si="35"/>
        <v>1</v>
      </c>
      <c r="G114" s="21">
        <f t="shared" si="36"/>
        <v>2</v>
      </c>
      <c r="H114" s="21">
        <f t="shared" si="37"/>
        <v>3</v>
      </c>
      <c r="I114" s="21">
        <v>24</v>
      </c>
      <c r="J114" s="10">
        <v>24</v>
      </c>
      <c r="K114" s="21" t="str">
        <f t="shared" si="38"/>
        <v>G</v>
      </c>
      <c r="L114" s="21"/>
      <c r="M114" s="10">
        <v>72</v>
      </c>
      <c r="N114" s="21">
        <v>3</v>
      </c>
      <c r="O114">
        <f t="shared" si="26"/>
        <v>0</v>
      </c>
      <c r="P114">
        <f t="shared" si="27"/>
        <v>0</v>
      </c>
      <c r="Q114">
        <f t="shared" si="28"/>
        <v>72</v>
      </c>
      <c r="S114" s="10">
        <f t="shared" si="32"/>
        <v>116</v>
      </c>
      <c r="T114" s="10">
        <f t="shared" si="32"/>
        <v>417</v>
      </c>
      <c r="U114" s="10">
        <f t="shared" si="32"/>
        <v>34</v>
      </c>
      <c r="W114">
        <f t="shared" si="33"/>
        <v>0</v>
      </c>
      <c r="X114">
        <f t="shared" si="33"/>
        <v>0</v>
      </c>
      <c r="Y114">
        <f t="shared" si="33"/>
        <v>122</v>
      </c>
      <c r="AA114">
        <f t="shared" si="34"/>
        <v>256</v>
      </c>
      <c r="AB114">
        <f t="shared" si="34"/>
        <v>807</v>
      </c>
      <c r="AC114">
        <f t="shared" si="34"/>
        <v>134</v>
      </c>
    </row>
    <row r="115" spans="1:29" ht="12.75">
      <c r="A115" s="1">
        <v>2</v>
      </c>
      <c r="B115" s="10">
        <v>37</v>
      </c>
      <c r="C115" s="10">
        <v>2</v>
      </c>
      <c r="D115" s="10">
        <v>16</v>
      </c>
      <c r="E115" s="20">
        <v>4</v>
      </c>
      <c r="F115" s="21">
        <f t="shared" si="35"/>
        <v>2</v>
      </c>
      <c r="G115" s="21">
        <f t="shared" si="36"/>
        <v>3</v>
      </c>
      <c r="H115" s="21">
        <f t="shared" si="37"/>
        <v>1</v>
      </c>
      <c r="I115" s="21">
        <v>20</v>
      </c>
      <c r="J115" s="10">
        <v>24</v>
      </c>
      <c r="K115" s="21" t="str">
        <f t="shared" si="38"/>
        <v>G</v>
      </c>
      <c r="L115" s="21"/>
      <c r="M115" s="10">
        <v>72</v>
      </c>
      <c r="N115" s="21">
        <v>3</v>
      </c>
      <c r="O115">
        <f t="shared" si="26"/>
        <v>0</v>
      </c>
      <c r="P115">
        <f t="shared" si="27"/>
        <v>0</v>
      </c>
      <c r="Q115">
        <f t="shared" si="28"/>
        <v>72</v>
      </c>
      <c r="S115" s="10">
        <f t="shared" si="32"/>
        <v>116</v>
      </c>
      <c r="T115" s="10">
        <f t="shared" si="32"/>
        <v>417</v>
      </c>
      <c r="U115" s="10">
        <f t="shared" si="32"/>
        <v>106</v>
      </c>
      <c r="W115">
        <f t="shared" si="33"/>
        <v>0</v>
      </c>
      <c r="X115">
        <f t="shared" si="33"/>
        <v>0</v>
      </c>
      <c r="Y115">
        <f t="shared" si="33"/>
        <v>122</v>
      </c>
      <c r="AA115">
        <f t="shared" si="34"/>
        <v>256</v>
      </c>
      <c r="AB115">
        <f t="shared" si="34"/>
        <v>807</v>
      </c>
      <c r="AC115">
        <f t="shared" si="34"/>
        <v>256</v>
      </c>
    </row>
    <row r="116" spans="1:29" ht="12.75">
      <c r="A116" s="1">
        <v>2</v>
      </c>
      <c r="B116" s="10">
        <v>38</v>
      </c>
      <c r="C116" s="10">
        <v>2</v>
      </c>
      <c r="D116" s="10">
        <v>17</v>
      </c>
      <c r="E116" s="20">
        <v>5</v>
      </c>
      <c r="F116" s="21">
        <f t="shared" si="35"/>
        <v>3</v>
      </c>
      <c r="G116" s="21">
        <f t="shared" si="36"/>
        <v>1</v>
      </c>
      <c r="H116" s="21">
        <f t="shared" si="37"/>
        <v>2</v>
      </c>
      <c r="I116" s="21">
        <v>18</v>
      </c>
      <c r="J116" s="10">
        <v>11</v>
      </c>
      <c r="K116" s="21" t="str">
        <f t="shared" si="38"/>
        <v>S</v>
      </c>
      <c r="L116" s="21"/>
      <c r="M116" s="10">
        <v>22</v>
      </c>
      <c r="N116" s="21">
        <v>1</v>
      </c>
      <c r="O116">
        <f t="shared" si="26"/>
        <v>22</v>
      </c>
      <c r="P116">
        <f t="shared" si="27"/>
        <v>0</v>
      </c>
      <c r="Q116">
        <f t="shared" si="28"/>
        <v>0</v>
      </c>
      <c r="S116" s="10">
        <f t="shared" si="32"/>
        <v>138</v>
      </c>
      <c r="T116" s="10">
        <f t="shared" si="32"/>
        <v>417</v>
      </c>
      <c r="U116" s="10">
        <f t="shared" si="32"/>
        <v>106</v>
      </c>
      <c r="W116">
        <f t="shared" si="33"/>
        <v>72</v>
      </c>
      <c r="X116">
        <f t="shared" si="33"/>
        <v>0</v>
      </c>
      <c r="Y116">
        <f t="shared" si="33"/>
        <v>0</v>
      </c>
      <c r="AA116">
        <f t="shared" si="34"/>
        <v>328</v>
      </c>
      <c r="AB116">
        <f t="shared" si="34"/>
        <v>807</v>
      </c>
      <c r="AC116">
        <f t="shared" si="34"/>
        <v>256</v>
      </c>
    </row>
    <row r="117" spans="1:29" ht="12.75">
      <c r="A117" s="1">
        <v>2</v>
      </c>
      <c r="B117" s="10">
        <v>39</v>
      </c>
      <c r="C117" s="10">
        <v>2</v>
      </c>
      <c r="D117" s="10">
        <v>18</v>
      </c>
      <c r="E117" s="20">
        <v>6</v>
      </c>
      <c r="F117" s="21">
        <f t="shared" si="35"/>
        <v>1</v>
      </c>
      <c r="G117" s="21">
        <f t="shared" si="36"/>
        <v>2</v>
      </c>
      <c r="H117" s="21">
        <f t="shared" si="37"/>
        <v>3</v>
      </c>
      <c r="I117" s="21">
        <v>18</v>
      </c>
      <c r="J117" s="10">
        <v>10</v>
      </c>
      <c r="K117" s="21" t="str">
        <f t="shared" si="38"/>
        <v>H</v>
      </c>
      <c r="L117" s="21"/>
      <c r="M117" s="10">
        <v>20</v>
      </c>
      <c r="N117" s="21">
        <v>3</v>
      </c>
      <c r="O117">
        <f t="shared" si="26"/>
        <v>0</v>
      </c>
      <c r="P117">
        <f t="shared" si="27"/>
        <v>0</v>
      </c>
      <c r="Q117">
        <f t="shared" si="28"/>
        <v>20</v>
      </c>
      <c r="S117" s="10">
        <f t="shared" si="32"/>
        <v>138</v>
      </c>
      <c r="T117" s="10">
        <f t="shared" si="32"/>
        <v>417</v>
      </c>
      <c r="U117" s="10">
        <f t="shared" si="32"/>
        <v>126</v>
      </c>
      <c r="W117">
        <f t="shared" si="33"/>
        <v>0</v>
      </c>
      <c r="X117">
        <f t="shared" si="33"/>
        <v>0</v>
      </c>
      <c r="Y117">
        <f t="shared" si="33"/>
        <v>70</v>
      </c>
      <c r="AA117">
        <f t="shared" si="34"/>
        <v>328</v>
      </c>
      <c r="AB117">
        <f t="shared" si="34"/>
        <v>807</v>
      </c>
      <c r="AC117">
        <f t="shared" si="34"/>
        <v>326</v>
      </c>
    </row>
    <row r="118" spans="1:29" ht="12.75">
      <c r="A118" s="1">
        <v>2</v>
      </c>
      <c r="B118" s="10">
        <v>40</v>
      </c>
      <c r="C118" s="10">
        <v>2</v>
      </c>
      <c r="D118" s="10">
        <v>19</v>
      </c>
      <c r="E118" s="20">
        <v>7</v>
      </c>
      <c r="F118" s="21">
        <f t="shared" si="35"/>
        <v>2</v>
      </c>
      <c r="G118" s="21">
        <f t="shared" si="36"/>
        <v>3</v>
      </c>
      <c r="H118" s="21">
        <f t="shared" si="37"/>
        <v>1</v>
      </c>
      <c r="I118" s="21">
        <v>18</v>
      </c>
      <c r="J118" s="10">
        <v>9</v>
      </c>
      <c r="K118" s="21" t="str">
        <f t="shared" si="38"/>
        <v>D</v>
      </c>
      <c r="L118" s="21"/>
      <c r="M118" s="10">
        <v>18</v>
      </c>
      <c r="N118" s="21">
        <v>2</v>
      </c>
      <c r="O118">
        <f t="shared" si="26"/>
        <v>0</v>
      </c>
      <c r="P118">
        <f t="shared" si="27"/>
        <v>18</v>
      </c>
      <c r="Q118">
        <f t="shared" si="28"/>
        <v>0</v>
      </c>
      <c r="S118" s="10">
        <f t="shared" si="32"/>
        <v>138</v>
      </c>
      <c r="T118" s="10">
        <f t="shared" si="32"/>
        <v>435</v>
      </c>
      <c r="U118" s="10">
        <f t="shared" si="32"/>
        <v>126</v>
      </c>
      <c r="W118">
        <f t="shared" si="33"/>
        <v>0</v>
      </c>
      <c r="X118">
        <f t="shared" si="33"/>
        <v>68</v>
      </c>
      <c r="Y118">
        <f t="shared" si="33"/>
        <v>0</v>
      </c>
      <c r="AA118">
        <f t="shared" si="34"/>
        <v>328</v>
      </c>
      <c r="AB118">
        <f t="shared" si="34"/>
        <v>875</v>
      </c>
      <c r="AC118">
        <f t="shared" si="34"/>
        <v>326</v>
      </c>
    </row>
    <row r="119" spans="1:29" ht="12.75">
      <c r="A119" s="1">
        <v>2</v>
      </c>
      <c r="B119" s="10">
        <v>41</v>
      </c>
      <c r="C119" s="10">
        <v>2</v>
      </c>
      <c r="D119" s="10">
        <v>20</v>
      </c>
      <c r="E119" s="20">
        <v>8</v>
      </c>
      <c r="F119" s="21">
        <f t="shared" si="35"/>
        <v>3</v>
      </c>
      <c r="G119" s="21">
        <f t="shared" si="36"/>
        <v>1</v>
      </c>
      <c r="H119" s="21">
        <f t="shared" si="37"/>
        <v>2</v>
      </c>
      <c r="I119" s="21">
        <v>44</v>
      </c>
      <c r="J119" s="10">
        <v>11</v>
      </c>
      <c r="K119" s="21" t="str">
        <f t="shared" si="38"/>
        <v>S</v>
      </c>
      <c r="L119" s="21"/>
      <c r="M119" s="10">
        <v>55</v>
      </c>
      <c r="N119" s="21">
        <v>2</v>
      </c>
      <c r="O119">
        <f t="shared" si="26"/>
        <v>0</v>
      </c>
      <c r="P119">
        <f t="shared" si="27"/>
        <v>55</v>
      </c>
      <c r="Q119">
        <f t="shared" si="28"/>
        <v>0</v>
      </c>
      <c r="S119" s="10">
        <f t="shared" si="32"/>
        <v>138</v>
      </c>
      <c r="T119" s="10">
        <f t="shared" si="32"/>
        <v>490</v>
      </c>
      <c r="U119" s="10">
        <f t="shared" si="32"/>
        <v>126</v>
      </c>
      <c r="W119">
        <f t="shared" si="33"/>
        <v>0</v>
      </c>
      <c r="X119">
        <f t="shared" si="33"/>
        <v>105</v>
      </c>
      <c r="Y119">
        <f t="shared" si="33"/>
        <v>0</v>
      </c>
      <c r="AA119">
        <f t="shared" si="34"/>
        <v>328</v>
      </c>
      <c r="AB119">
        <f t="shared" si="34"/>
        <v>980</v>
      </c>
      <c r="AC119">
        <f t="shared" si="34"/>
        <v>326</v>
      </c>
    </row>
    <row r="120" spans="1:29" ht="12.75">
      <c r="A120" s="1">
        <v>2</v>
      </c>
      <c r="B120" s="10">
        <v>42</v>
      </c>
      <c r="C120" s="10">
        <v>2</v>
      </c>
      <c r="D120" s="10">
        <v>21</v>
      </c>
      <c r="E120" s="20">
        <v>9</v>
      </c>
      <c r="F120" s="21">
        <f t="shared" si="35"/>
        <v>1</v>
      </c>
      <c r="G120" s="21">
        <f t="shared" si="36"/>
        <v>2</v>
      </c>
      <c r="H120" s="21">
        <f t="shared" si="37"/>
        <v>3</v>
      </c>
      <c r="I120" s="21">
        <v>20</v>
      </c>
      <c r="J120" s="10">
        <v>12</v>
      </c>
      <c r="K120" s="21" t="str">
        <f t="shared" si="38"/>
        <v>C</v>
      </c>
      <c r="L120" s="21"/>
      <c r="M120" s="10">
        <v>-72</v>
      </c>
      <c r="N120" s="21">
        <v>3</v>
      </c>
      <c r="O120">
        <f t="shared" si="26"/>
        <v>0</v>
      </c>
      <c r="P120">
        <f t="shared" si="27"/>
        <v>0</v>
      </c>
      <c r="Q120">
        <f t="shared" si="28"/>
        <v>-72</v>
      </c>
      <c r="S120" s="10">
        <f t="shared" si="32"/>
        <v>138</v>
      </c>
      <c r="T120" s="10">
        <f t="shared" si="32"/>
        <v>490</v>
      </c>
      <c r="U120" s="10">
        <f t="shared" si="32"/>
        <v>54</v>
      </c>
      <c r="W120">
        <f t="shared" si="33"/>
        <v>40</v>
      </c>
      <c r="X120">
        <f t="shared" si="33"/>
        <v>40</v>
      </c>
      <c r="Y120">
        <f t="shared" si="33"/>
        <v>-122</v>
      </c>
      <c r="AA120">
        <f t="shared" si="34"/>
        <v>368</v>
      </c>
      <c r="AB120">
        <f t="shared" si="34"/>
        <v>1020</v>
      </c>
      <c r="AC120">
        <f t="shared" si="34"/>
        <v>204</v>
      </c>
    </row>
    <row r="121" spans="2:14" ht="12.75">
      <c r="B121" s="10"/>
      <c r="C121" s="10"/>
      <c r="D121" s="10"/>
      <c r="E121" s="20"/>
      <c r="F121" s="21"/>
      <c r="G121" s="21"/>
      <c r="H121" s="21"/>
      <c r="I121" s="21"/>
      <c r="J121" s="10"/>
      <c r="K121" s="21"/>
      <c r="L121" s="21"/>
      <c r="M121" s="10"/>
      <c r="N121" s="21"/>
    </row>
    <row r="122" spans="1:29" ht="12.75">
      <c r="A122" s="1">
        <v>2</v>
      </c>
      <c r="B122" s="16">
        <v>43</v>
      </c>
      <c r="C122" s="16">
        <v>3</v>
      </c>
      <c r="D122" s="16">
        <v>1</v>
      </c>
      <c r="E122" s="2">
        <v>7</v>
      </c>
      <c r="F122" s="17">
        <f t="shared" si="35"/>
        <v>2</v>
      </c>
      <c r="G122" s="17">
        <f t="shared" si="36"/>
        <v>3</v>
      </c>
      <c r="H122" s="17">
        <f t="shared" si="37"/>
        <v>1</v>
      </c>
      <c r="I122" s="17">
        <v>18</v>
      </c>
      <c r="J122" s="16">
        <v>9</v>
      </c>
      <c r="K122" s="17" t="str">
        <f t="shared" si="38"/>
        <v>D</v>
      </c>
      <c r="L122" s="17"/>
      <c r="M122" s="16">
        <v>18</v>
      </c>
      <c r="N122" s="17">
        <v>2</v>
      </c>
      <c r="O122">
        <f t="shared" si="26"/>
        <v>0</v>
      </c>
      <c r="P122">
        <f t="shared" si="27"/>
        <v>18</v>
      </c>
      <c r="Q122">
        <f t="shared" si="28"/>
        <v>0</v>
      </c>
      <c r="S122" s="10">
        <f t="shared" si="32"/>
        <v>0</v>
      </c>
      <c r="T122" s="10">
        <f t="shared" si="32"/>
        <v>18</v>
      </c>
      <c r="U122" s="10">
        <f t="shared" si="32"/>
        <v>0</v>
      </c>
      <c r="W122">
        <f t="shared" si="33"/>
        <v>0</v>
      </c>
      <c r="X122">
        <f t="shared" si="33"/>
        <v>68</v>
      </c>
      <c r="Y122">
        <f t="shared" si="33"/>
        <v>0</v>
      </c>
      <c r="AA122">
        <f t="shared" si="34"/>
        <v>0</v>
      </c>
      <c r="AB122">
        <f t="shared" si="34"/>
        <v>68</v>
      </c>
      <c r="AC122">
        <f t="shared" si="34"/>
        <v>0</v>
      </c>
    </row>
    <row r="123" spans="1:29" ht="12.75">
      <c r="A123" s="1">
        <v>2</v>
      </c>
      <c r="B123" s="16">
        <v>44</v>
      </c>
      <c r="C123" s="16">
        <v>3</v>
      </c>
      <c r="D123" s="16">
        <v>2</v>
      </c>
      <c r="E123" s="2">
        <v>8</v>
      </c>
      <c r="F123" s="17">
        <f t="shared" si="35"/>
        <v>3</v>
      </c>
      <c r="G123" s="17">
        <f t="shared" si="36"/>
        <v>1</v>
      </c>
      <c r="H123" s="17">
        <f t="shared" si="37"/>
        <v>2</v>
      </c>
      <c r="I123" s="17">
        <v>18</v>
      </c>
      <c r="J123" s="16">
        <v>11</v>
      </c>
      <c r="K123" s="17" t="str">
        <f t="shared" si="38"/>
        <v>S</v>
      </c>
      <c r="L123" s="17"/>
      <c r="M123" s="16">
        <v>55</v>
      </c>
      <c r="N123" s="17">
        <v>2</v>
      </c>
      <c r="O123">
        <f t="shared" si="26"/>
        <v>0</v>
      </c>
      <c r="P123">
        <f t="shared" si="27"/>
        <v>55</v>
      </c>
      <c r="Q123">
        <f t="shared" si="28"/>
        <v>0</v>
      </c>
      <c r="S123" s="10">
        <f t="shared" si="32"/>
        <v>0</v>
      </c>
      <c r="T123" s="10">
        <f t="shared" si="32"/>
        <v>73</v>
      </c>
      <c r="U123" s="10">
        <f t="shared" si="32"/>
        <v>0</v>
      </c>
      <c r="W123">
        <f t="shared" si="33"/>
        <v>0</v>
      </c>
      <c r="X123">
        <f t="shared" si="33"/>
        <v>105</v>
      </c>
      <c r="Y123">
        <f t="shared" si="33"/>
        <v>0</v>
      </c>
      <c r="AA123">
        <f t="shared" si="34"/>
        <v>0</v>
      </c>
      <c r="AB123">
        <f t="shared" si="34"/>
        <v>173</v>
      </c>
      <c r="AC123">
        <f t="shared" si="34"/>
        <v>0</v>
      </c>
    </row>
    <row r="124" spans="1:29" ht="12.75">
      <c r="A124" s="1">
        <v>2</v>
      </c>
      <c r="B124" s="16">
        <v>45</v>
      </c>
      <c r="C124" s="16">
        <v>3</v>
      </c>
      <c r="D124" s="16">
        <v>3</v>
      </c>
      <c r="E124" s="2">
        <v>9</v>
      </c>
      <c r="F124" s="17">
        <f t="shared" si="35"/>
        <v>1</v>
      </c>
      <c r="G124" s="17">
        <f>1+MOD(E124+1,3)</f>
        <v>2</v>
      </c>
      <c r="H124" s="17">
        <f>1+MOD(E124+2,3)</f>
        <v>3</v>
      </c>
      <c r="I124" s="17">
        <v>20</v>
      </c>
      <c r="J124" s="16">
        <v>23</v>
      </c>
      <c r="K124" s="17" t="str">
        <f t="shared" si="38"/>
        <v>N</v>
      </c>
      <c r="L124" s="17"/>
      <c r="M124" s="16">
        <v>23</v>
      </c>
      <c r="N124" s="17">
        <v>1</v>
      </c>
      <c r="O124">
        <f t="shared" si="26"/>
        <v>23</v>
      </c>
      <c r="P124">
        <f t="shared" si="27"/>
        <v>0</v>
      </c>
      <c r="Q124">
        <f t="shared" si="28"/>
        <v>0</v>
      </c>
      <c r="S124" s="10">
        <f t="shared" si="32"/>
        <v>23</v>
      </c>
      <c r="T124" s="10">
        <f t="shared" si="32"/>
        <v>73</v>
      </c>
      <c r="U124" s="10">
        <f t="shared" si="32"/>
        <v>0</v>
      </c>
      <c r="W124">
        <f t="shared" si="33"/>
        <v>73</v>
      </c>
      <c r="X124">
        <f t="shared" si="33"/>
        <v>0</v>
      </c>
      <c r="Y124">
        <f t="shared" si="33"/>
        <v>0</v>
      </c>
      <c r="AA124">
        <f t="shared" si="34"/>
        <v>73</v>
      </c>
      <c r="AB124">
        <f t="shared" si="34"/>
        <v>173</v>
      </c>
      <c r="AC124">
        <f t="shared" si="34"/>
        <v>0</v>
      </c>
    </row>
    <row r="125" spans="1:29" ht="12.75">
      <c r="A125" s="1">
        <v>2</v>
      </c>
      <c r="B125" s="16">
        <v>46</v>
      </c>
      <c r="C125" s="16">
        <v>3</v>
      </c>
      <c r="D125" s="16">
        <v>4</v>
      </c>
      <c r="E125" s="2">
        <v>10</v>
      </c>
      <c r="F125" s="17">
        <f t="shared" si="35"/>
        <v>2</v>
      </c>
      <c r="G125" s="17">
        <f t="shared" si="36"/>
        <v>3</v>
      </c>
      <c r="H125" s="17">
        <f t="shared" si="37"/>
        <v>1</v>
      </c>
      <c r="I125" s="17">
        <v>18</v>
      </c>
      <c r="J125" s="16">
        <v>23</v>
      </c>
      <c r="K125" s="17" t="str">
        <f t="shared" si="38"/>
        <v>N</v>
      </c>
      <c r="L125" s="17"/>
      <c r="M125" s="16">
        <v>23</v>
      </c>
      <c r="N125" s="17">
        <v>1</v>
      </c>
      <c r="O125">
        <f t="shared" si="26"/>
        <v>23</v>
      </c>
      <c r="P125">
        <f t="shared" si="27"/>
        <v>0</v>
      </c>
      <c r="Q125">
        <f t="shared" si="28"/>
        <v>0</v>
      </c>
      <c r="S125" s="10">
        <f t="shared" si="32"/>
        <v>46</v>
      </c>
      <c r="T125" s="10">
        <f t="shared" si="32"/>
        <v>73</v>
      </c>
      <c r="U125" s="10">
        <f t="shared" si="32"/>
        <v>0</v>
      </c>
      <c r="W125">
        <f t="shared" si="33"/>
        <v>73</v>
      </c>
      <c r="X125">
        <f t="shared" si="33"/>
        <v>0</v>
      </c>
      <c r="Y125">
        <f t="shared" si="33"/>
        <v>0</v>
      </c>
      <c r="AA125">
        <f t="shared" si="34"/>
        <v>146</v>
      </c>
      <c r="AB125">
        <f t="shared" si="34"/>
        <v>173</v>
      </c>
      <c r="AC125">
        <f t="shared" si="34"/>
        <v>0</v>
      </c>
    </row>
    <row r="126" spans="1:29" ht="12.75">
      <c r="A126" s="1">
        <v>2</v>
      </c>
      <c r="B126" s="16">
        <v>47</v>
      </c>
      <c r="C126" s="16">
        <v>3</v>
      </c>
      <c r="D126" s="16">
        <v>5</v>
      </c>
      <c r="E126" s="2">
        <v>11</v>
      </c>
      <c r="F126" s="17">
        <f t="shared" si="35"/>
        <v>3</v>
      </c>
      <c r="G126" s="17">
        <f t="shared" si="36"/>
        <v>1</v>
      </c>
      <c r="H126" s="17">
        <f t="shared" si="37"/>
        <v>2</v>
      </c>
      <c r="I126" s="17">
        <v>18</v>
      </c>
      <c r="J126" s="16">
        <v>9</v>
      </c>
      <c r="K126" s="17" t="str">
        <f t="shared" si="38"/>
        <v>D</v>
      </c>
      <c r="L126" s="17" t="s">
        <v>86</v>
      </c>
      <c r="M126" s="16">
        <v>36</v>
      </c>
      <c r="N126" s="17">
        <v>2</v>
      </c>
      <c r="O126">
        <f t="shared" si="26"/>
        <v>0</v>
      </c>
      <c r="P126">
        <f t="shared" si="27"/>
        <v>36</v>
      </c>
      <c r="Q126">
        <f t="shared" si="28"/>
        <v>0</v>
      </c>
      <c r="S126" s="10">
        <f t="shared" si="32"/>
        <v>46</v>
      </c>
      <c r="T126" s="10">
        <f t="shared" si="32"/>
        <v>109</v>
      </c>
      <c r="U126" s="10">
        <f t="shared" si="32"/>
        <v>0</v>
      </c>
      <c r="W126">
        <f t="shared" si="33"/>
        <v>0</v>
      </c>
      <c r="X126">
        <f t="shared" si="33"/>
        <v>86</v>
      </c>
      <c r="Y126">
        <f t="shared" si="33"/>
        <v>0</v>
      </c>
      <c r="AA126">
        <f t="shared" si="34"/>
        <v>146</v>
      </c>
      <c r="AB126">
        <f t="shared" si="34"/>
        <v>259</v>
      </c>
      <c r="AC126">
        <f t="shared" si="34"/>
        <v>0</v>
      </c>
    </row>
    <row r="127" spans="1:29" ht="12.75">
      <c r="A127" s="1">
        <v>2</v>
      </c>
      <c r="B127" s="16">
        <v>48</v>
      </c>
      <c r="C127" s="16">
        <v>3</v>
      </c>
      <c r="D127" s="16">
        <v>6</v>
      </c>
      <c r="E127" s="2">
        <v>12</v>
      </c>
      <c r="F127" s="17">
        <f t="shared" si="35"/>
        <v>1</v>
      </c>
      <c r="G127" s="17">
        <f t="shared" si="36"/>
        <v>2</v>
      </c>
      <c r="H127" s="17">
        <f t="shared" si="37"/>
        <v>3</v>
      </c>
      <c r="I127" s="17">
        <v>18</v>
      </c>
      <c r="J127" s="16">
        <v>10</v>
      </c>
      <c r="K127" s="17" t="str">
        <f t="shared" si="38"/>
        <v>H</v>
      </c>
      <c r="L127" s="17"/>
      <c r="M127" s="16">
        <v>20</v>
      </c>
      <c r="N127" s="17">
        <v>3</v>
      </c>
      <c r="O127">
        <f t="shared" si="26"/>
        <v>0</v>
      </c>
      <c r="P127">
        <f t="shared" si="27"/>
        <v>0</v>
      </c>
      <c r="Q127">
        <f t="shared" si="28"/>
        <v>20</v>
      </c>
      <c r="S127" s="10">
        <f t="shared" si="32"/>
        <v>46</v>
      </c>
      <c r="T127" s="10">
        <f t="shared" si="32"/>
        <v>109</v>
      </c>
      <c r="U127" s="10">
        <f t="shared" si="32"/>
        <v>20</v>
      </c>
      <c r="W127">
        <f t="shared" si="33"/>
        <v>0</v>
      </c>
      <c r="X127">
        <f t="shared" si="33"/>
        <v>0</v>
      </c>
      <c r="Y127">
        <f t="shared" si="33"/>
        <v>70</v>
      </c>
      <c r="AA127">
        <f t="shared" si="34"/>
        <v>146</v>
      </c>
      <c r="AB127">
        <f t="shared" si="34"/>
        <v>259</v>
      </c>
      <c r="AC127">
        <f t="shared" si="34"/>
        <v>70</v>
      </c>
    </row>
    <row r="128" spans="1:29" ht="12.75">
      <c r="A128" s="1">
        <v>2</v>
      </c>
      <c r="B128" s="16">
        <v>49</v>
      </c>
      <c r="C128" s="16">
        <v>3</v>
      </c>
      <c r="D128" s="16">
        <v>7</v>
      </c>
      <c r="E128" s="2">
        <v>13</v>
      </c>
      <c r="F128" s="17">
        <f t="shared" si="35"/>
        <v>2</v>
      </c>
      <c r="G128" s="17">
        <f>1+MOD(E128+1,3)</f>
        <v>3</v>
      </c>
      <c r="H128" s="17">
        <f>1+MOD(E128+2,3)</f>
        <v>1</v>
      </c>
      <c r="I128" s="17">
        <v>18</v>
      </c>
      <c r="J128" s="16">
        <v>9</v>
      </c>
      <c r="K128" s="17" t="str">
        <f t="shared" si="38"/>
        <v>D</v>
      </c>
      <c r="L128" s="17"/>
      <c r="M128" s="16">
        <v>18</v>
      </c>
      <c r="N128" s="17">
        <v>2</v>
      </c>
      <c r="O128">
        <f t="shared" si="26"/>
        <v>0</v>
      </c>
      <c r="P128">
        <f t="shared" si="27"/>
        <v>18</v>
      </c>
      <c r="Q128">
        <f t="shared" si="28"/>
        <v>0</v>
      </c>
      <c r="S128" s="10">
        <f t="shared" si="32"/>
        <v>46</v>
      </c>
      <c r="T128" s="10">
        <f t="shared" si="32"/>
        <v>127</v>
      </c>
      <c r="U128" s="10">
        <f t="shared" si="32"/>
        <v>20</v>
      </c>
      <c r="W128">
        <f t="shared" si="33"/>
        <v>0</v>
      </c>
      <c r="X128">
        <f t="shared" si="33"/>
        <v>68</v>
      </c>
      <c r="Y128">
        <f t="shared" si="33"/>
        <v>0</v>
      </c>
      <c r="AA128">
        <f t="shared" si="34"/>
        <v>146</v>
      </c>
      <c r="AB128">
        <f t="shared" si="34"/>
        <v>327</v>
      </c>
      <c r="AC128">
        <f t="shared" si="34"/>
        <v>70</v>
      </c>
    </row>
    <row r="129" spans="1:29" ht="12.75">
      <c r="A129" s="1">
        <v>2</v>
      </c>
      <c r="B129" s="16">
        <v>50</v>
      </c>
      <c r="C129" s="16">
        <v>3</v>
      </c>
      <c r="D129" s="16">
        <v>8</v>
      </c>
      <c r="E129" s="2">
        <v>14</v>
      </c>
      <c r="F129" s="17">
        <f t="shared" si="35"/>
        <v>3</v>
      </c>
      <c r="G129" s="17">
        <f t="shared" si="36"/>
        <v>1</v>
      </c>
      <c r="H129" s="17">
        <f t="shared" si="37"/>
        <v>2</v>
      </c>
      <c r="I129" s="17">
        <v>18</v>
      </c>
      <c r="J129" s="16">
        <v>24</v>
      </c>
      <c r="K129" s="17" t="str">
        <f t="shared" si="38"/>
        <v>G</v>
      </c>
      <c r="L129" s="17" t="s">
        <v>86</v>
      </c>
      <c r="M129" s="16">
        <v>96</v>
      </c>
      <c r="N129" s="17">
        <v>1</v>
      </c>
      <c r="O129">
        <f t="shared" si="26"/>
        <v>96</v>
      </c>
      <c r="P129">
        <f t="shared" si="27"/>
        <v>0</v>
      </c>
      <c r="Q129">
        <f t="shared" si="28"/>
        <v>0</v>
      </c>
      <c r="S129" s="10">
        <f t="shared" si="32"/>
        <v>142</v>
      </c>
      <c r="T129" s="10">
        <f t="shared" si="32"/>
        <v>127</v>
      </c>
      <c r="U129" s="10">
        <f t="shared" si="32"/>
        <v>20</v>
      </c>
      <c r="W129">
        <f t="shared" si="33"/>
        <v>146</v>
      </c>
      <c r="X129">
        <f t="shared" si="33"/>
        <v>0</v>
      </c>
      <c r="Y129">
        <f t="shared" si="33"/>
        <v>0</v>
      </c>
      <c r="AA129">
        <f t="shared" si="34"/>
        <v>292</v>
      </c>
      <c r="AB129">
        <f t="shared" si="34"/>
        <v>327</v>
      </c>
      <c r="AC129">
        <f t="shared" si="34"/>
        <v>70</v>
      </c>
    </row>
    <row r="130" spans="1:29" ht="12.75">
      <c r="A130" s="1">
        <v>2</v>
      </c>
      <c r="B130" s="16">
        <v>51</v>
      </c>
      <c r="C130" s="16">
        <v>3</v>
      </c>
      <c r="D130" s="16">
        <v>9</v>
      </c>
      <c r="E130" s="2">
        <v>15</v>
      </c>
      <c r="F130" s="17">
        <f t="shared" si="35"/>
        <v>1</v>
      </c>
      <c r="G130" s="17">
        <f t="shared" si="36"/>
        <v>2</v>
      </c>
      <c r="H130" s="17">
        <f t="shared" si="37"/>
        <v>3</v>
      </c>
      <c r="I130" s="17">
        <v>18</v>
      </c>
      <c r="J130" s="16">
        <v>12</v>
      </c>
      <c r="K130" s="17" t="str">
        <f t="shared" si="38"/>
        <v>C</v>
      </c>
      <c r="L130" s="17"/>
      <c r="M130" s="16">
        <v>24</v>
      </c>
      <c r="N130" s="17">
        <v>3</v>
      </c>
      <c r="O130">
        <f t="shared" si="26"/>
        <v>0</v>
      </c>
      <c r="P130">
        <f t="shared" si="27"/>
        <v>0</v>
      </c>
      <c r="Q130">
        <f t="shared" si="28"/>
        <v>24</v>
      </c>
      <c r="S130" s="10">
        <f t="shared" si="32"/>
        <v>142</v>
      </c>
      <c r="T130" s="10">
        <f t="shared" si="32"/>
        <v>127</v>
      </c>
      <c r="U130" s="10">
        <f t="shared" si="32"/>
        <v>44</v>
      </c>
      <c r="W130">
        <f t="shared" si="33"/>
        <v>0</v>
      </c>
      <c r="X130">
        <f t="shared" si="33"/>
        <v>0</v>
      </c>
      <c r="Y130">
        <f t="shared" si="33"/>
        <v>74</v>
      </c>
      <c r="AA130">
        <f t="shared" si="34"/>
        <v>292</v>
      </c>
      <c r="AB130">
        <f t="shared" si="34"/>
        <v>327</v>
      </c>
      <c r="AC130">
        <f t="shared" si="34"/>
        <v>144</v>
      </c>
    </row>
    <row r="131" spans="1:29" ht="12.75">
      <c r="A131" s="1">
        <v>2</v>
      </c>
      <c r="B131" s="16">
        <v>52</v>
      </c>
      <c r="C131" s="16">
        <v>3</v>
      </c>
      <c r="D131" s="16">
        <v>10</v>
      </c>
      <c r="E131" s="2">
        <v>16</v>
      </c>
      <c r="F131" s="17">
        <f t="shared" si="35"/>
        <v>2</v>
      </c>
      <c r="G131" s="17">
        <f t="shared" si="36"/>
        <v>3</v>
      </c>
      <c r="H131" s="17">
        <f t="shared" si="37"/>
        <v>1</v>
      </c>
      <c r="I131" s="17">
        <v>18</v>
      </c>
      <c r="J131" s="16">
        <v>12</v>
      </c>
      <c r="K131" s="17" t="str">
        <f t="shared" si="38"/>
        <v>C</v>
      </c>
      <c r="L131" s="17"/>
      <c r="M131" s="16">
        <v>-72</v>
      </c>
      <c r="N131" s="17">
        <v>2</v>
      </c>
      <c r="O131">
        <f t="shared" si="26"/>
        <v>0</v>
      </c>
      <c r="P131">
        <f t="shared" si="27"/>
        <v>-72</v>
      </c>
      <c r="Q131">
        <f t="shared" si="28"/>
        <v>0</v>
      </c>
      <c r="S131" s="10">
        <f t="shared" si="32"/>
        <v>142</v>
      </c>
      <c r="T131" s="10">
        <f t="shared" si="32"/>
        <v>55</v>
      </c>
      <c r="U131" s="10">
        <f t="shared" si="32"/>
        <v>44</v>
      </c>
      <c r="W131">
        <f t="shared" si="33"/>
        <v>40</v>
      </c>
      <c r="X131">
        <f t="shared" si="33"/>
        <v>-122</v>
      </c>
      <c r="Y131">
        <f t="shared" si="33"/>
        <v>40</v>
      </c>
      <c r="AA131">
        <f t="shared" si="34"/>
        <v>332</v>
      </c>
      <c r="AB131">
        <f t="shared" si="34"/>
        <v>205</v>
      </c>
      <c r="AC131">
        <f t="shared" si="34"/>
        <v>184</v>
      </c>
    </row>
    <row r="132" spans="1:29" ht="12.75">
      <c r="A132" s="1">
        <v>2</v>
      </c>
      <c r="B132" s="16">
        <v>53</v>
      </c>
      <c r="C132" s="16">
        <v>3</v>
      </c>
      <c r="D132" s="16">
        <v>11</v>
      </c>
      <c r="E132" s="2">
        <v>17</v>
      </c>
      <c r="F132" s="17">
        <f t="shared" si="35"/>
        <v>3</v>
      </c>
      <c r="G132" s="17">
        <f t="shared" si="36"/>
        <v>1</v>
      </c>
      <c r="H132" s="17">
        <f t="shared" si="37"/>
        <v>2</v>
      </c>
      <c r="I132" s="17">
        <v>0</v>
      </c>
      <c r="J132" s="16">
        <v>0</v>
      </c>
      <c r="K132" s="17" t="str">
        <f t="shared" si="38"/>
        <v>N</v>
      </c>
      <c r="L132" s="17"/>
      <c r="M132" s="16">
        <v>0</v>
      </c>
      <c r="N132" s="17">
        <v>2</v>
      </c>
      <c r="O132">
        <f t="shared" si="26"/>
        <v>0</v>
      </c>
      <c r="P132">
        <f t="shared" si="27"/>
        <v>0</v>
      </c>
      <c r="Q132">
        <f t="shared" si="28"/>
        <v>0</v>
      </c>
      <c r="S132" s="10">
        <f t="shared" si="32"/>
        <v>142</v>
      </c>
      <c r="T132" s="10">
        <f t="shared" si="32"/>
        <v>55</v>
      </c>
      <c r="U132" s="10">
        <f t="shared" si="32"/>
        <v>44</v>
      </c>
      <c r="W132">
        <f t="shared" si="33"/>
        <v>0</v>
      </c>
      <c r="X132">
        <f t="shared" si="33"/>
        <v>0</v>
      </c>
      <c r="Y132">
        <f t="shared" si="33"/>
        <v>0</v>
      </c>
      <c r="AA132">
        <f t="shared" si="34"/>
        <v>332</v>
      </c>
      <c r="AB132">
        <f t="shared" si="34"/>
        <v>205</v>
      </c>
      <c r="AC132">
        <f t="shared" si="34"/>
        <v>184</v>
      </c>
    </row>
    <row r="133" spans="1:29" ht="12.75">
      <c r="A133" s="1">
        <v>2</v>
      </c>
      <c r="B133" s="16">
        <v>54</v>
      </c>
      <c r="C133" s="16">
        <v>3</v>
      </c>
      <c r="D133" s="16">
        <v>12</v>
      </c>
      <c r="E133" s="2">
        <v>18</v>
      </c>
      <c r="F133" s="17">
        <f t="shared" si="35"/>
        <v>1</v>
      </c>
      <c r="G133" s="17">
        <f t="shared" si="36"/>
        <v>2</v>
      </c>
      <c r="H133" s="17">
        <f t="shared" si="37"/>
        <v>3</v>
      </c>
      <c r="I133" s="17">
        <v>20</v>
      </c>
      <c r="J133" s="16">
        <v>10</v>
      </c>
      <c r="K133" s="17" t="str">
        <f t="shared" si="38"/>
        <v>H</v>
      </c>
      <c r="L133" s="17" t="s">
        <v>86</v>
      </c>
      <c r="M133" s="16">
        <v>40</v>
      </c>
      <c r="N133" s="17">
        <v>2</v>
      </c>
      <c r="O133">
        <f t="shared" si="26"/>
        <v>0</v>
      </c>
      <c r="P133">
        <f t="shared" si="27"/>
        <v>40</v>
      </c>
      <c r="Q133">
        <f t="shared" si="28"/>
        <v>0</v>
      </c>
      <c r="S133" s="10">
        <f t="shared" si="32"/>
        <v>142</v>
      </c>
      <c r="T133" s="10">
        <f t="shared" si="32"/>
        <v>95</v>
      </c>
      <c r="U133" s="10">
        <f t="shared" si="32"/>
        <v>44</v>
      </c>
      <c r="W133">
        <f t="shared" si="33"/>
        <v>0</v>
      </c>
      <c r="X133">
        <f t="shared" si="33"/>
        <v>90</v>
      </c>
      <c r="Y133">
        <f t="shared" si="33"/>
        <v>0</v>
      </c>
      <c r="AA133">
        <f t="shared" si="34"/>
        <v>332</v>
      </c>
      <c r="AB133">
        <f t="shared" si="34"/>
        <v>295</v>
      </c>
      <c r="AC133">
        <f t="shared" si="34"/>
        <v>184</v>
      </c>
    </row>
    <row r="134" spans="1:29" ht="12.75">
      <c r="A134" s="1">
        <v>2</v>
      </c>
      <c r="B134" s="16">
        <v>55</v>
      </c>
      <c r="C134" s="16">
        <v>3</v>
      </c>
      <c r="D134" s="16">
        <v>13</v>
      </c>
      <c r="E134" s="2">
        <v>19</v>
      </c>
      <c r="F134" s="17">
        <f t="shared" si="35"/>
        <v>2</v>
      </c>
      <c r="G134" s="17">
        <f t="shared" si="36"/>
        <v>3</v>
      </c>
      <c r="H134" s="17">
        <f t="shared" si="37"/>
        <v>1</v>
      </c>
      <c r="I134" s="17">
        <v>18</v>
      </c>
      <c r="J134" s="16">
        <v>10</v>
      </c>
      <c r="K134" s="17" t="str">
        <f t="shared" si="38"/>
        <v>H</v>
      </c>
      <c r="L134" s="17"/>
      <c r="M134" s="16">
        <v>-80</v>
      </c>
      <c r="N134" s="17">
        <v>3</v>
      </c>
      <c r="O134">
        <f t="shared" si="26"/>
        <v>0</v>
      </c>
      <c r="P134">
        <f t="shared" si="27"/>
        <v>0</v>
      </c>
      <c r="Q134">
        <f t="shared" si="28"/>
        <v>-80</v>
      </c>
      <c r="S134" s="10">
        <f t="shared" si="32"/>
        <v>142</v>
      </c>
      <c r="T134" s="10">
        <f t="shared" si="32"/>
        <v>95</v>
      </c>
      <c r="U134" s="10">
        <f t="shared" si="32"/>
        <v>-36</v>
      </c>
      <c r="W134">
        <f t="shared" si="33"/>
        <v>40</v>
      </c>
      <c r="X134">
        <f t="shared" si="33"/>
        <v>40</v>
      </c>
      <c r="Y134">
        <f t="shared" si="33"/>
        <v>-130</v>
      </c>
      <c r="AA134">
        <f t="shared" si="34"/>
        <v>372</v>
      </c>
      <c r="AB134">
        <f t="shared" si="34"/>
        <v>335</v>
      </c>
      <c r="AC134">
        <f t="shared" si="34"/>
        <v>54</v>
      </c>
    </row>
    <row r="135" spans="1:29" ht="12.75">
      <c r="A135" s="1">
        <v>2</v>
      </c>
      <c r="B135" s="16">
        <v>56</v>
      </c>
      <c r="C135" s="16">
        <v>3</v>
      </c>
      <c r="D135" s="16">
        <v>14</v>
      </c>
      <c r="E135" s="2">
        <v>20</v>
      </c>
      <c r="F135" s="17">
        <f t="shared" si="35"/>
        <v>3</v>
      </c>
      <c r="G135" s="17">
        <f t="shared" si="36"/>
        <v>1</v>
      </c>
      <c r="H135" s="17">
        <f t="shared" si="37"/>
        <v>2</v>
      </c>
      <c r="I135" s="17">
        <v>36</v>
      </c>
      <c r="J135" s="16">
        <v>24</v>
      </c>
      <c r="K135" s="17" t="str">
        <f t="shared" si="38"/>
        <v>G</v>
      </c>
      <c r="L135" s="17"/>
      <c r="M135" s="16">
        <v>72</v>
      </c>
      <c r="N135" s="17">
        <v>2</v>
      </c>
      <c r="O135">
        <f t="shared" si="26"/>
        <v>0</v>
      </c>
      <c r="P135">
        <f t="shared" si="27"/>
        <v>72</v>
      </c>
      <c r="Q135">
        <f t="shared" si="28"/>
        <v>0</v>
      </c>
      <c r="S135" s="10">
        <f t="shared" si="32"/>
        <v>142</v>
      </c>
      <c r="T135" s="10">
        <f t="shared" si="32"/>
        <v>167</v>
      </c>
      <c r="U135" s="10">
        <f t="shared" si="32"/>
        <v>-36</v>
      </c>
      <c r="W135">
        <f t="shared" si="33"/>
        <v>0</v>
      </c>
      <c r="X135">
        <f t="shared" si="33"/>
        <v>122</v>
      </c>
      <c r="Y135">
        <f t="shared" si="33"/>
        <v>0</v>
      </c>
      <c r="AA135">
        <f t="shared" si="34"/>
        <v>372</v>
      </c>
      <c r="AB135">
        <f t="shared" si="34"/>
        <v>457</v>
      </c>
      <c r="AC135">
        <f t="shared" si="34"/>
        <v>54</v>
      </c>
    </row>
    <row r="136" spans="1:29" ht="12.75">
      <c r="A136" s="1">
        <v>2</v>
      </c>
      <c r="B136" s="16">
        <v>57</v>
      </c>
      <c r="C136" s="16">
        <v>3</v>
      </c>
      <c r="D136" s="16">
        <v>15</v>
      </c>
      <c r="E136" s="2">
        <v>21</v>
      </c>
      <c r="F136" s="17">
        <f t="shared" si="35"/>
        <v>1</v>
      </c>
      <c r="G136" s="17">
        <f t="shared" si="36"/>
        <v>2</v>
      </c>
      <c r="H136" s="17">
        <f t="shared" si="37"/>
        <v>3</v>
      </c>
      <c r="I136" s="17">
        <v>0</v>
      </c>
      <c r="J136" s="16">
        <v>0</v>
      </c>
      <c r="K136" s="17" t="str">
        <f t="shared" si="38"/>
        <v>N</v>
      </c>
      <c r="L136" s="17"/>
      <c r="M136" s="16">
        <v>0</v>
      </c>
      <c r="N136" s="17">
        <v>2</v>
      </c>
      <c r="O136">
        <f t="shared" si="26"/>
        <v>0</v>
      </c>
      <c r="P136">
        <f t="shared" si="27"/>
        <v>0</v>
      </c>
      <c r="Q136">
        <f t="shared" si="28"/>
        <v>0</v>
      </c>
      <c r="S136" s="10">
        <f t="shared" si="32"/>
        <v>142</v>
      </c>
      <c r="T136" s="10">
        <f t="shared" si="32"/>
        <v>167</v>
      </c>
      <c r="U136" s="10">
        <f t="shared" si="32"/>
        <v>-36</v>
      </c>
      <c r="W136">
        <f t="shared" si="33"/>
        <v>0</v>
      </c>
      <c r="X136">
        <f t="shared" si="33"/>
        <v>0</v>
      </c>
      <c r="Y136">
        <f t="shared" si="33"/>
        <v>0</v>
      </c>
      <c r="AA136">
        <f t="shared" si="34"/>
        <v>372</v>
      </c>
      <c r="AB136">
        <f t="shared" si="34"/>
        <v>457</v>
      </c>
      <c r="AC136">
        <f t="shared" si="34"/>
        <v>54</v>
      </c>
    </row>
    <row r="137" spans="1:29" ht="12.75">
      <c r="A137" s="1">
        <v>2</v>
      </c>
      <c r="B137" s="16">
        <v>58</v>
      </c>
      <c r="C137" s="16">
        <v>3</v>
      </c>
      <c r="D137" s="16">
        <v>16</v>
      </c>
      <c r="E137" s="2">
        <v>1</v>
      </c>
      <c r="F137" s="17">
        <f t="shared" si="35"/>
        <v>2</v>
      </c>
      <c r="G137" s="17">
        <f t="shared" si="36"/>
        <v>3</v>
      </c>
      <c r="H137" s="17">
        <f t="shared" si="37"/>
        <v>1</v>
      </c>
      <c r="I137" s="17">
        <v>18</v>
      </c>
      <c r="J137" s="16">
        <v>24</v>
      </c>
      <c r="K137" s="17" t="str">
        <f t="shared" si="38"/>
        <v>G</v>
      </c>
      <c r="L137" s="17" t="s">
        <v>117</v>
      </c>
      <c r="M137" s="16">
        <v>96</v>
      </c>
      <c r="N137" s="17">
        <v>2</v>
      </c>
      <c r="O137">
        <f t="shared" si="26"/>
        <v>0</v>
      </c>
      <c r="P137">
        <f t="shared" si="27"/>
        <v>96</v>
      </c>
      <c r="Q137">
        <f t="shared" si="28"/>
        <v>0</v>
      </c>
      <c r="S137" s="10">
        <f t="shared" si="32"/>
        <v>142</v>
      </c>
      <c r="T137" s="10">
        <f t="shared" si="32"/>
        <v>263</v>
      </c>
      <c r="U137" s="10">
        <f t="shared" si="32"/>
        <v>-36</v>
      </c>
      <c r="W137">
        <f t="shared" si="33"/>
        <v>0</v>
      </c>
      <c r="X137">
        <f t="shared" si="33"/>
        <v>146</v>
      </c>
      <c r="Y137">
        <f t="shared" si="33"/>
        <v>0</v>
      </c>
      <c r="AA137">
        <f t="shared" si="34"/>
        <v>372</v>
      </c>
      <c r="AB137">
        <f t="shared" si="34"/>
        <v>603</v>
      </c>
      <c r="AC137">
        <f t="shared" si="34"/>
        <v>54</v>
      </c>
    </row>
    <row r="138" spans="1:29" ht="12.75">
      <c r="A138" s="1">
        <v>2</v>
      </c>
      <c r="B138" s="16">
        <v>59</v>
      </c>
      <c r="C138" s="16">
        <v>3</v>
      </c>
      <c r="D138" s="16">
        <v>17</v>
      </c>
      <c r="E138" s="2">
        <v>2</v>
      </c>
      <c r="F138" s="17">
        <f t="shared" si="35"/>
        <v>3</v>
      </c>
      <c r="G138" s="17">
        <f t="shared" si="36"/>
        <v>1</v>
      </c>
      <c r="H138" s="17">
        <f t="shared" si="37"/>
        <v>2</v>
      </c>
      <c r="I138" s="17">
        <v>18</v>
      </c>
      <c r="J138" s="16">
        <v>12</v>
      </c>
      <c r="K138" s="17" t="str">
        <f t="shared" si="38"/>
        <v>C</v>
      </c>
      <c r="L138" s="17"/>
      <c r="M138" s="16">
        <v>24</v>
      </c>
      <c r="N138" s="17">
        <v>2</v>
      </c>
      <c r="O138">
        <f t="shared" si="26"/>
        <v>0</v>
      </c>
      <c r="P138">
        <f t="shared" si="27"/>
        <v>24</v>
      </c>
      <c r="Q138">
        <f t="shared" si="28"/>
        <v>0</v>
      </c>
      <c r="S138" s="10">
        <f t="shared" si="32"/>
        <v>142</v>
      </c>
      <c r="T138" s="10">
        <f t="shared" si="32"/>
        <v>287</v>
      </c>
      <c r="U138" s="10">
        <f t="shared" si="32"/>
        <v>-36</v>
      </c>
      <c r="W138">
        <f t="shared" si="33"/>
        <v>0</v>
      </c>
      <c r="X138">
        <f t="shared" si="33"/>
        <v>74</v>
      </c>
      <c r="Y138">
        <f t="shared" si="33"/>
        <v>0</v>
      </c>
      <c r="AA138">
        <f t="shared" si="34"/>
        <v>372</v>
      </c>
      <c r="AB138">
        <f t="shared" si="34"/>
        <v>677</v>
      </c>
      <c r="AC138">
        <f t="shared" si="34"/>
        <v>54</v>
      </c>
    </row>
    <row r="139" spans="1:29" ht="12.75">
      <c r="A139" s="1">
        <v>2</v>
      </c>
      <c r="B139" s="16">
        <v>60</v>
      </c>
      <c r="C139" s="16">
        <v>3</v>
      </c>
      <c r="D139" s="16">
        <v>18</v>
      </c>
      <c r="E139" s="2">
        <v>3</v>
      </c>
      <c r="F139" s="17">
        <f t="shared" si="35"/>
        <v>1</v>
      </c>
      <c r="G139" s="17">
        <f t="shared" si="36"/>
        <v>2</v>
      </c>
      <c r="H139" s="17">
        <f t="shared" si="37"/>
        <v>3</v>
      </c>
      <c r="I139" s="17">
        <v>18</v>
      </c>
      <c r="J139" s="16">
        <v>24</v>
      </c>
      <c r="K139" s="17" t="str">
        <f t="shared" si="38"/>
        <v>G</v>
      </c>
      <c r="L139" s="17"/>
      <c r="M139" s="16">
        <v>72</v>
      </c>
      <c r="N139" s="17">
        <v>3</v>
      </c>
      <c r="O139">
        <f t="shared" si="26"/>
        <v>0</v>
      </c>
      <c r="P139">
        <f t="shared" si="27"/>
        <v>0</v>
      </c>
      <c r="Q139">
        <f t="shared" si="28"/>
        <v>72</v>
      </c>
      <c r="S139" s="10">
        <f t="shared" si="32"/>
        <v>142</v>
      </c>
      <c r="T139" s="10">
        <f t="shared" si="32"/>
        <v>287</v>
      </c>
      <c r="U139" s="10">
        <f t="shared" si="32"/>
        <v>36</v>
      </c>
      <c r="W139">
        <f t="shared" si="33"/>
        <v>0</v>
      </c>
      <c r="X139">
        <f t="shared" si="33"/>
        <v>0</v>
      </c>
      <c r="Y139">
        <f t="shared" si="33"/>
        <v>122</v>
      </c>
      <c r="AA139">
        <f t="shared" si="34"/>
        <v>372</v>
      </c>
      <c r="AB139">
        <f t="shared" si="34"/>
        <v>677</v>
      </c>
      <c r="AC139">
        <f t="shared" si="34"/>
        <v>176</v>
      </c>
    </row>
    <row r="140" spans="1:29" ht="12.75">
      <c r="A140" s="1">
        <v>2</v>
      </c>
      <c r="B140" s="16">
        <v>61</v>
      </c>
      <c r="C140" s="16">
        <v>3</v>
      </c>
      <c r="D140" s="16">
        <v>19</v>
      </c>
      <c r="E140" s="2">
        <v>4</v>
      </c>
      <c r="F140" s="17">
        <f t="shared" si="35"/>
        <v>2</v>
      </c>
      <c r="G140" s="17">
        <f t="shared" si="36"/>
        <v>3</v>
      </c>
      <c r="H140" s="17">
        <f t="shared" si="37"/>
        <v>1</v>
      </c>
      <c r="I140" s="17">
        <v>59</v>
      </c>
      <c r="J140" s="16">
        <v>24</v>
      </c>
      <c r="K140" s="17" t="str">
        <f t="shared" si="38"/>
        <v>G</v>
      </c>
      <c r="L140" s="17"/>
      <c r="M140" s="16">
        <v>72</v>
      </c>
      <c r="N140" s="17">
        <v>3</v>
      </c>
      <c r="O140">
        <f t="shared" si="26"/>
        <v>0</v>
      </c>
      <c r="P140">
        <f t="shared" si="27"/>
        <v>0</v>
      </c>
      <c r="Q140">
        <f t="shared" si="28"/>
        <v>72</v>
      </c>
      <c r="S140" s="10">
        <f t="shared" si="32"/>
        <v>142</v>
      </c>
      <c r="T140" s="10">
        <f t="shared" si="32"/>
        <v>287</v>
      </c>
      <c r="U140" s="10">
        <f t="shared" si="32"/>
        <v>108</v>
      </c>
      <c r="W140">
        <f t="shared" si="33"/>
        <v>0</v>
      </c>
      <c r="X140">
        <f t="shared" si="33"/>
        <v>0</v>
      </c>
      <c r="Y140">
        <f t="shared" si="33"/>
        <v>122</v>
      </c>
      <c r="AA140">
        <f t="shared" si="34"/>
        <v>372</v>
      </c>
      <c r="AB140">
        <f t="shared" si="34"/>
        <v>677</v>
      </c>
      <c r="AC140">
        <f t="shared" si="34"/>
        <v>298</v>
      </c>
    </row>
    <row r="141" spans="1:29" ht="12.75">
      <c r="A141" s="1">
        <v>2</v>
      </c>
      <c r="B141" s="16">
        <v>62</v>
      </c>
      <c r="C141" s="16">
        <v>3</v>
      </c>
      <c r="D141" s="16">
        <v>20</v>
      </c>
      <c r="E141" s="2">
        <v>5</v>
      </c>
      <c r="F141" s="17">
        <f t="shared" si="35"/>
        <v>3</v>
      </c>
      <c r="G141" s="17">
        <f t="shared" si="36"/>
        <v>1</v>
      </c>
      <c r="H141" s="17">
        <f t="shared" si="37"/>
        <v>2</v>
      </c>
      <c r="I141" s="17">
        <v>18</v>
      </c>
      <c r="J141" s="16">
        <v>12</v>
      </c>
      <c r="K141" s="17" t="str">
        <f t="shared" si="38"/>
        <v>C</v>
      </c>
      <c r="L141" s="17"/>
      <c r="M141" s="16">
        <v>36</v>
      </c>
      <c r="N141" s="17">
        <v>2</v>
      </c>
      <c r="O141">
        <f t="shared" si="26"/>
        <v>0</v>
      </c>
      <c r="P141">
        <f t="shared" si="27"/>
        <v>36</v>
      </c>
      <c r="Q141">
        <f t="shared" si="28"/>
        <v>0</v>
      </c>
      <c r="S141" s="10">
        <f t="shared" si="32"/>
        <v>142</v>
      </c>
      <c r="T141" s="10">
        <f t="shared" si="32"/>
        <v>323</v>
      </c>
      <c r="U141" s="10">
        <f t="shared" si="32"/>
        <v>108</v>
      </c>
      <c r="W141">
        <f t="shared" si="33"/>
        <v>0</v>
      </c>
      <c r="X141">
        <f t="shared" si="33"/>
        <v>86</v>
      </c>
      <c r="Y141">
        <f t="shared" si="33"/>
        <v>0</v>
      </c>
      <c r="AA141">
        <f t="shared" si="34"/>
        <v>372</v>
      </c>
      <c r="AB141">
        <f t="shared" si="34"/>
        <v>763</v>
      </c>
      <c r="AC141">
        <f t="shared" si="34"/>
        <v>298</v>
      </c>
    </row>
    <row r="142" spans="1:29" ht="12.75">
      <c r="A142" s="1">
        <v>2</v>
      </c>
      <c r="B142" s="16">
        <v>63</v>
      </c>
      <c r="C142" s="16">
        <v>3</v>
      </c>
      <c r="D142" s="16">
        <v>21</v>
      </c>
      <c r="E142" s="2">
        <v>6</v>
      </c>
      <c r="F142" s="17">
        <f t="shared" si="35"/>
        <v>1</v>
      </c>
      <c r="G142" s="17">
        <f t="shared" si="36"/>
        <v>2</v>
      </c>
      <c r="H142" s="17">
        <f t="shared" si="37"/>
        <v>3</v>
      </c>
      <c r="I142" s="17">
        <v>18</v>
      </c>
      <c r="J142" s="16">
        <v>10</v>
      </c>
      <c r="K142" s="17" t="str">
        <f t="shared" si="38"/>
        <v>H</v>
      </c>
      <c r="L142" s="17"/>
      <c r="M142" s="16">
        <v>20</v>
      </c>
      <c r="N142" s="17">
        <v>3</v>
      </c>
      <c r="O142">
        <f aca="true" t="shared" si="39" ref="O142:O205">IF($M142=0,0,IF($N142=1,$M142,0))</f>
        <v>0</v>
      </c>
      <c r="P142">
        <f aca="true" t="shared" si="40" ref="P142:P205">IF($M142=0,0,IF($N142=2,$M142,0))</f>
        <v>0</v>
      </c>
      <c r="Q142">
        <f aca="true" t="shared" si="41" ref="Q142:Q205">IF($M142=0,0,IF($N142=3,$M142,0))</f>
        <v>20</v>
      </c>
      <c r="S142" s="10">
        <f t="shared" si="32"/>
        <v>142</v>
      </c>
      <c r="T142" s="10">
        <f t="shared" si="32"/>
        <v>323</v>
      </c>
      <c r="U142" s="10">
        <f t="shared" si="32"/>
        <v>128</v>
      </c>
      <c r="W142">
        <f t="shared" si="33"/>
        <v>0</v>
      </c>
      <c r="X142">
        <f t="shared" si="33"/>
        <v>0</v>
      </c>
      <c r="Y142">
        <f t="shared" si="33"/>
        <v>70</v>
      </c>
      <c r="AA142">
        <f t="shared" si="34"/>
        <v>372</v>
      </c>
      <c r="AB142">
        <f t="shared" si="34"/>
        <v>763</v>
      </c>
      <c r="AC142">
        <f t="shared" si="34"/>
        <v>368</v>
      </c>
    </row>
    <row r="143" spans="2:14" ht="12.75">
      <c r="B143" s="16"/>
      <c r="C143" s="16"/>
      <c r="D143" s="16"/>
      <c r="F143" s="17"/>
      <c r="G143" s="17"/>
      <c r="H143" s="17"/>
      <c r="I143" s="17"/>
      <c r="J143" s="16"/>
      <c r="K143" s="17"/>
      <c r="L143" s="17"/>
      <c r="M143" s="16"/>
      <c r="N143" s="17"/>
    </row>
    <row r="144" spans="1:29" ht="12.75">
      <c r="A144" s="1">
        <v>2</v>
      </c>
      <c r="B144" s="10">
        <v>64</v>
      </c>
      <c r="C144" s="10">
        <v>4</v>
      </c>
      <c r="D144" s="10">
        <v>1</v>
      </c>
      <c r="E144" s="20">
        <v>1</v>
      </c>
      <c r="F144" s="21">
        <f t="shared" si="35"/>
        <v>2</v>
      </c>
      <c r="G144" s="21">
        <f t="shared" si="36"/>
        <v>3</v>
      </c>
      <c r="H144" s="21">
        <f t="shared" si="37"/>
        <v>1</v>
      </c>
      <c r="I144" s="21">
        <v>18</v>
      </c>
      <c r="J144" s="10">
        <v>24</v>
      </c>
      <c r="K144" s="21" t="str">
        <f t="shared" si="38"/>
        <v>G</v>
      </c>
      <c r="L144" s="21" t="s">
        <v>117</v>
      </c>
      <c r="M144" s="10">
        <v>96</v>
      </c>
      <c r="N144" s="21">
        <v>2</v>
      </c>
      <c r="O144">
        <f t="shared" si="39"/>
        <v>0</v>
      </c>
      <c r="P144">
        <f t="shared" si="40"/>
        <v>96</v>
      </c>
      <c r="Q144">
        <f t="shared" si="41"/>
        <v>0</v>
      </c>
      <c r="S144" s="10">
        <f t="shared" si="32"/>
        <v>0</v>
      </c>
      <c r="T144" s="10">
        <f t="shared" si="32"/>
        <v>96</v>
      </c>
      <c r="U144" s="10">
        <f t="shared" si="32"/>
        <v>0</v>
      </c>
      <c r="W144">
        <f t="shared" si="33"/>
        <v>0</v>
      </c>
      <c r="X144">
        <f t="shared" si="33"/>
        <v>146</v>
      </c>
      <c r="Y144">
        <f t="shared" si="33"/>
        <v>0</v>
      </c>
      <c r="AA144">
        <f t="shared" si="34"/>
        <v>0</v>
      </c>
      <c r="AB144">
        <f t="shared" si="34"/>
        <v>146</v>
      </c>
      <c r="AC144">
        <f t="shared" si="34"/>
        <v>0</v>
      </c>
    </row>
    <row r="145" spans="1:29" ht="12.75">
      <c r="A145" s="1">
        <v>2</v>
      </c>
      <c r="B145" s="10">
        <v>65</v>
      </c>
      <c r="C145" s="10">
        <v>4</v>
      </c>
      <c r="D145" s="10">
        <v>2</v>
      </c>
      <c r="E145" s="20">
        <v>2</v>
      </c>
      <c r="F145" s="21">
        <f t="shared" si="35"/>
        <v>3</v>
      </c>
      <c r="G145" s="21">
        <f t="shared" si="36"/>
        <v>1</v>
      </c>
      <c r="H145" s="21">
        <f t="shared" si="37"/>
        <v>2</v>
      </c>
      <c r="I145" s="21">
        <v>0</v>
      </c>
      <c r="J145" s="10">
        <v>0</v>
      </c>
      <c r="K145" s="21" t="str">
        <f t="shared" si="38"/>
        <v>N</v>
      </c>
      <c r="L145" s="21"/>
      <c r="M145" s="10">
        <v>0</v>
      </c>
      <c r="N145" s="21">
        <v>2</v>
      </c>
      <c r="O145">
        <f t="shared" si="39"/>
        <v>0</v>
      </c>
      <c r="P145">
        <f t="shared" si="40"/>
        <v>0</v>
      </c>
      <c r="Q145">
        <f t="shared" si="41"/>
        <v>0</v>
      </c>
      <c r="S145" s="10">
        <f t="shared" si="32"/>
        <v>0</v>
      </c>
      <c r="T145" s="10">
        <f t="shared" si="32"/>
        <v>96</v>
      </c>
      <c r="U145" s="10">
        <f t="shared" si="32"/>
        <v>0</v>
      </c>
      <c r="W145">
        <f t="shared" si="33"/>
        <v>0</v>
      </c>
      <c r="X145">
        <f t="shared" si="33"/>
        <v>0</v>
      </c>
      <c r="Y145">
        <f t="shared" si="33"/>
        <v>0</v>
      </c>
      <c r="AA145">
        <f t="shared" si="34"/>
        <v>0</v>
      </c>
      <c r="AB145">
        <f t="shared" si="34"/>
        <v>146</v>
      </c>
      <c r="AC145">
        <f t="shared" si="34"/>
        <v>0</v>
      </c>
    </row>
    <row r="146" spans="1:29" ht="12.75">
      <c r="A146" s="1">
        <v>2</v>
      </c>
      <c r="B146" s="10">
        <v>66</v>
      </c>
      <c r="C146" s="10">
        <v>4</v>
      </c>
      <c r="D146" s="10">
        <v>3</v>
      </c>
      <c r="E146" s="20">
        <v>3</v>
      </c>
      <c r="F146" s="21">
        <f t="shared" si="35"/>
        <v>1</v>
      </c>
      <c r="G146" s="21">
        <f t="shared" si="36"/>
        <v>2</v>
      </c>
      <c r="H146" s="21">
        <f t="shared" si="37"/>
        <v>3</v>
      </c>
      <c r="I146" s="21">
        <v>18</v>
      </c>
      <c r="J146" s="10">
        <v>12</v>
      </c>
      <c r="K146" s="21" t="str">
        <f t="shared" si="38"/>
        <v>C</v>
      </c>
      <c r="L146" s="21" t="s">
        <v>86</v>
      </c>
      <c r="M146" s="10">
        <v>48</v>
      </c>
      <c r="N146" s="21">
        <v>3</v>
      </c>
      <c r="O146">
        <f t="shared" si="39"/>
        <v>0</v>
      </c>
      <c r="P146">
        <f t="shared" si="40"/>
        <v>0</v>
      </c>
      <c r="Q146">
        <f t="shared" si="41"/>
        <v>48</v>
      </c>
      <c r="S146" s="10">
        <f t="shared" si="32"/>
        <v>0</v>
      </c>
      <c r="T146" s="10">
        <f t="shared" si="32"/>
        <v>96</v>
      </c>
      <c r="U146" s="10">
        <f t="shared" si="32"/>
        <v>48</v>
      </c>
      <c r="W146">
        <f t="shared" si="33"/>
        <v>0</v>
      </c>
      <c r="X146">
        <f t="shared" si="33"/>
        <v>0</v>
      </c>
      <c r="Y146">
        <f t="shared" si="33"/>
        <v>98</v>
      </c>
      <c r="AA146">
        <f t="shared" si="34"/>
        <v>0</v>
      </c>
      <c r="AB146">
        <f t="shared" si="34"/>
        <v>146</v>
      </c>
      <c r="AC146">
        <f t="shared" si="34"/>
        <v>98</v>
      </c>
    </row>
    <row r="147" spans="1:29" ht="12.75">
      <c r="A147" s="1">
        <v>2</v>
      </c>
      <c r="B147" s="10">
        <v>67</v>
      </c>
      <c r="C147" s="10">
        <v>4</v>
      </c>
      <c r="D147" s="10">
        <v>4</v>
      </c>
      <c r="E147" s="20">
        <v>4</v>
      </c>
      <c r="F147" s="21">
        <f t="shared" si="35"/>
        <v>2</v>
      </c>
      <c r="G147" s="21">
        <f t="shared" si="36"/>
        <v>3</v>
      </c>
      <c r="H147" s="21">
        <f t="shared" si="37"/>
        <v>1</v>
      </c>
      <c r="I147" s="21">
        <v>59</v>
      </c>
      <c r="J147" s="10">
        <v>24</v>
      </c>
      <c r="K147" s="21" t="str">
        <f t="shared" si="38"/>
        <v>G</v>
      </c>
      <c r="L147" s="21"/>
      <c r="M147" s="10">
        <v>72</v>
      </c>
      <c r="N147" s="21">
        <v>3</v>
      </c>
      <c r="O147">
        <f t="shared" si="39"/>
        <v>0</v>
      </c>
      <c r="P147">
        <f t="shared" si="40"/>
        <v>0</v>
      </c>
      <c r="Q147">
        <f t="shared" si="41"/>
        <v>72</v>
      </c>
      <c r="S147" s="10">
        <f t="shared" si="32"/>
        <v>0</v>
      </c>
      <c r="T147" s="10">
        <f t="shared" si="32"/>
        <v>96</v>
      </c>
      <c r="U147" s="10">
        <f t="shared" si="32"/>
        <v>120</v>
      </c>
      <c r="W147">
        <f t="shared" si="33"/>
        <v>0</v>
      </c>
      <c r="X147">
        <f t="shared" si="33"/>
        <v>0</v>
      </c>
      <c r="Y147">
        <f t="shared" si="33"/>
        <v>122</v>
      </c>
      <c r="AA147">
        <f t="shared" si="34"/>
        <v>0</v>
      </c>
      <c r="AB147">
        <f t="shared" si="34"/>
        <v>146</v>
      </c>
      <c r="AC147">
        <f t="shared" si="34"/>
        <v>220</v>
      </c>
    </row>
    <row r="148" spans="1:29" ht="12.75">
      <c r="A148" s="1">
        <v>2</v>
      </c>
      <c r="B148" s="10">
        <v>68</v>
      </c>
      <c r="C148" s="10">
        <v>4</v>
      </c>
      <c r="D148" s="10">
        <v>5</v>
      </c>
      <c r="E148" s="20">
        <v>5</v>
      </c>
      <c r="F148" s="21">
        <f t="shared" si="35"/>
        <v>3</v>
      </c>
      <c r="G148" s="21">
        <f t="shared" si="36"/>
        <v>1</v>
      </c>
      <c r="H148" s="21">
        <f t="shared" si="37"/>
        <v>2</v>
      </c>
      <c r="I148" s="21">
        <v>18</v>
      </c>
      <c r="J148" s="10">
        <v>10</v>
      </c>
      <c r="K148" s="21" t="str">
        <f t="shared" si="38"/>
        <v>H</v>
      </c>
      <c r="L148" s="21" t="s">
        <v>86</v>
      </c>
      <c r="M148" s="10">
        <v>30</v>
      </c>
      <c r="N148" s="21">
        <v>3</v>
      </c>
      <c r="O148">
        <f t="shared" si="39"/>
        <v>0</v>
      </c>
      <c r="P148">
        <f t="shared" si="40"/>
        <v>0</v>
      </c>
      <c r="Q148">
        <f t="shared" si="41"/>
        <v>30</v>
      </c>
      <c r="S148" s="10">
        <f t="shared" si="32"/>
        <v>0</v>
      </c>
      <c r="T148" s="10">
        <f t="shared" si="32"/>
        <v>96</v>
      </c>
      <c r="U148" s="10">
        <f t="shared" si="32"/>
        <v>150</v>
      </c>
      <c r="W148">
        <f t="shared" si="33"/>
        <v>0</v>
      </c>
      <c r="X148">
        <f t="shared" si="33"/>
        <v>0</v>
      </c>
      <c r="Y148">
        <f t="shared" si="33"/>
        <v>80</v>
      </c>
      <c r="AA148">
        <f t="shared" si="34"/>
        <v>0</v>
      </c>
      <c r="AB148">
        <f t="shared" si="34"/>
        <v>146</v>
      </c>
      <c r="AC148">
        <f t="shared" si="34"/>
        <v>300</v>
      </c>
    </row>
    <row r="149" spans="1:29" ht="12.75">
      <c r="A149" s="1">
        <v>2</v>
      </c>
      <c r="B149" s="10">
        <v>69</v>
      </c>
      <c r="C149" s="10">
        <v>4</v>
      </c>
      <c r="D149" s="10">
        <v>6</v>
      </c>
      <c r="E149" s="20">
        <v>6</v>
      </c>
      <c r="F149" s="21">
        <f t="shared" si="35"/>
        <v>1</v>
      </c>
      <c r="G149" s="21">
        <f t="shared" si="36"/>
        <v>2</v>
      </c>
      <c r="H149" s="21">
        <f t="shared" si="37"/>
        <v>3</v>
      </c>
      <c r="I149" s="21">
        <v>18</v>
      </c>
      <c r="J149" s="10">
        <v>10</v>
      </c>
      <c r="K149" s="21" t="str">
        <f t="shared" si="38"/>
        <v>H</v>
      </c>
      <c r="L149" s="21"/>
      <c r="M149" s="10">
        <v>20</v>
      </c>
      <c r="N149" s="21">
        <v>3</v>
      </c>
      <c r="O149">
        <f t="shared" si="39"/>
        <v>0</v>
      </c>
      <c r="P149">
        <f t="shared" si="40"/>
        <v>0</v>
      </c>
      <c r="Q149">
        <f t="shared" si="41"/>
        <v>20</v>
      </c>
      <c r="S149" s="10">
        <f aca="true" t="shared" si="42" ref="S149:U212">O149+S148</f>
        <v>0</v>
      </c>
      <c r="T149" s="10">
        <f t="shared" si="42"/>
        <v>96</v>
      </c>
      <c r="U149" s="10">
        <f t="shared" si="42"/>
        <v>170</v>
      </c>
      <c r="W149">
        <f aca="true" t="shared" si="43" ref="W149:Y212">IF(O149&gt;0,O149+50,IF(O149&lt;0,O149-50,IF($M149&lt;0,40,0)))</f>
        <v>0</v>
      </c>
      <c r="X149">
        <f t="shared" si="43"/>
        <v>0</v>
      </c>
      <c r="Y149">
        <f t="shared" si="43"/>
        <v>70</v>
      </c>
      <c r="AA149">
        <f aca="true" t="shared" si="44" ref="AA149:AC212">W149+AA148</f>
        <v>0</v>
      </c>
      <c r="AB149">
        <f t="shared" si="44"/>
        <v>146</v>
      </c>
      <c r="AC149">
        <f t="shared" si="44"/>
        <v>370</v>
      </c>
    </row>
    <row r="150" spans="1:29" ht="12.75">
      <c r="A150" s="1">
        <v>2</v>
      </c>
      <c r="B150" s="10">
        <v>70</v>
      </c>
      <c r="C150" s="10">
        <v>4</v>
      </c>
      <c r="D150" s="10">
        <v>7</v>
      </c>
      <c r="E150" s="20">
        <v>7</v>
      </c>
      <c r="F150" s="21">
        <f t="shared" si="35"/>
        <v>2</v>
      </c>
      <c r="G150" s="21">
        <f t="shared" si="36"/>
        <v>3</v>
      </c>
      <c r="H150" s="21">
        <f t="shared" si="37"/>
        <v>1</v>
      </c>
      <c r="I150" s="21">
        <v>20</v>
      </c>
      <c r="J150" s="10">
        <v>23</v>
      </c>
      <c r="K150" s="21" t="str">
        <f t="shared" si="38"/>
        <v>N</v>
      </c>
      <c r="L150" s="21"/>
      <c r="M150" s="10">
        <v>23</v>
      </c>
      <c r="N150" s="21">
        <v>1</v>
      </c>
      <c r="O150">
        <f t="shared" si="39"/>
        <v>23</v>
      </c>
      <c r="P150">
        <f t="shared" si="40"/>
        <v>0</v>
      </c>
      <c r="Q150">
        <f t="shared" si="41"/>
        <v>0</v>
      </c>
      <c r="S150" s="10">
        <f t="shared" si="42"/>
        <v>23</v>
      </c>
      <c r="T150" s="10">
        <f t="shared" si="42"/>
        <v>96</v>
      </c>
      <c r="U150" s="10">
        <f t="shared" si="42"/>
        <v>170</v>
      </c>
      <c r="W150">
        <f t="shared" si="43"/>
        <v>73</v>
      </c>
      <c r="X150">
        <f t="shared" si="43"/>
        <v>0</v>
      </c>
      <c r="Y150">
        <f t="shared" si="43"/>
        <v>0</v>
      </c>
      <c r="AA150">
        <f t="shared" si="44"/>
        <v>73</v>
      </c>
      <c r="AB150">
        <f t="shared" si="44"/>
        <v>146</v>
      </c>
      <c r="AC150">
        <f t="shared" si="44"/>
        <v>370</v>
      </c>
    </row>
    <row r="151" spans="1:29" ht="12.75">
      <c r="A151" s="1">
        <v>2</v>
      </c>
      <c r="B151" s="10">
        <v>71</v>
      </c>
      <c r="C151" s="10">
        <v>4</v>
      </c>
      <c r="D151" s="10">
        <v>8</v>
      </c>
      <c r="E151" s="20">
        <v>8</v>
      </c>
      <c r="F151" s="21">
        <f t="shared" si="35"/>
        <v>3</v>
      </c>
      <c r="G151" s="21">
        <f t="shared" si="36"/>
        <v>1</v>
      </c>
      <c r="H151" s="21">
        <f t="shared" si="37"/>
        <v>2</v>
      </c>
      <c r="I151" s="21">
        <v>20</v>
      </c>
      <c r="J151" s="10">
        <v>11</v>
      </c>
      <c r="K151" s="21" t="str">
        <f t="shared" si="38"/>
        <v>S</v>
      </c>
      <c r="L151" s="21"/>
      <c r="M151" s="10">
        <v>55</v>
      </c>
      <c r="N151" s="21">
        <v>2</v>
      </c>
      <c r="O151">
        <f t="shared" si="39"/>
        <v>0</v>
      </c>
      <c r="P151">
        <f t="shared" si="40"/>
        <v>55</v>
      </c>
      <c r="Q151">
        <f t="shared" si="41"/>
        <v>0</v>
      </c>
      <c r="S151" s="10">
        <f t="shared" si="42"/>
        <v>23</v>
      </c>
      <c r="T151" s="10">
        <f t="shared" si="42"/>
        <v>151</v>
      </c>
      <c r="U151" s="10">
        <f t="shared" si="42"/>
        <v>170</v>
      </c>
      <c r="W151">
        <f t="shared" si="43"/>
        <v>0</v>
      </c>
      <c r="X151">
        <f t="shared" si="43"/>
        <v>105</v>
      </c>
      <c r="Y151">
        <f t="shared" si="43"/>
        <v>0</v>
      </c>
      <c r="AA151">
        <f t="shared" si="44"/>
        <v>73</v>
      </c>
      <c r="AB151">
        <f t="shared" si="44"/>
        <v>251</v>
      </c>
      <c r="AC151">
        <f t="shared" si="44"/>
        <v>370</v>
      </c>
    </row>
    <row r="152" spans="1:29" ht="12.75">
      <c r="A152" s="1">
        <v>2</v>
      </c>
      <c r="B152" s="10">
        <v>72</v>
      </c>
      <c r="C152" s="10">
        <v>4</v>
      </c>
      <c r="D152" s="10">
        <v>9</v>
      </c>
      <c r="E152" s="20">
        <v>9</v>
      </c>
      <c r="F152" s="21">
        <f t="shared" si="35"/>
        <v>1</v>
      </c>
      <c r="G152" s="21">
        <f t="shared" si="36"/>
        <v>2</v>
      </c>
      <c r="H152" s="21">
        <f t="shared" si="37"/>
        <v>3</v>
      </c>
      <c r="I152" s="21">
        <v>20</v>
      </c>
      <c r="J152" s="10">
        <v>12</v>
      </c>
      <c r="K152" s="21" t="str">
        <f t="shared" si="38"/>
        <v>C</v>
      </c>
      <c r="L152" s="21"/>
      <c r="M152" s="10">
        <v>36</v>
      </c>
      <c r="N152" s="21">
        <v>3</v>
      </c>
      <c r="O152">
        <f t="shared" si="39"/>
        <v>0</v>
      </c>
      <c r="P152">
        <f t="shared" si="40"/>
        <v>0</v>
      </c>
      <c r="Q152">
        <f t="shared" si="41"/>
        <v>36</v>
      </c>
      <c r="S152" s="10">
        <f t="shared" si="42"/>
        <v>23</v>
      </c>
      <c r="T152" s="10">
        <f t="shared" si="42"/>
        <v>151</v>
      </c>
      <c r="U152" s="10">
        <f t="shared" si="42"/>
        <v>206</v>
      </c>
      <c r="W152">
        <f t="shared" si="43"/>
        <v>0</v>
      </c>
      <c r="X152">
        <f t="shared" si="43"/>
        <v>0</v>
      </c>
      <c r="Y152">
        <f t="shared" si="43"/>
        <v>86</v>
      </c>
      <c r="AA152">
        <f t="shared" si="44"/>
        <v>73</v>
      </c>
      <c r="AB152">
        <f t="shared" si="44"/>
        <v>251</v>
      </c>
      <c r="AC152">
        <f t="shared" si="44"/>
        <v>456</v>
      </c>
    </row>
    <row r="153" spans="1:29" ht="12.75">
      <c r="A153" s="1">
        <v>2</v>
      </c>
      <c r="B153" s="10">
        <v>73</v>
      </c>
      <c r="C153" s="10">
        <v>4</v>
      </c>
      <c r="D153" s="10">
        <v>10</v>
      </c>
      <c r="E153" s="20">
        <v>10</v>
      </c>
      <c r="F153" s="21">
        <f t="shared" si="35"/>
        <v>2</v>
      </c>
      <c r="G153" s="21">
        <f t="shared" si="36"/>
        <v>3</v>
      </c>
      <c r="H153" s="21">
        <f t="shared" si="37"/>
        <v>1</v>
      </c>
      <c r="I153" s="21">
        <v>18</v>
      </c>
      <c r="J153" s="10">
        <v>23</v>
      </c>
      <c r="K153" s="21" t="str">
        <f t="shared" si="38"/>
        <v>N</v>
      </c>
      <c r="L153" s="21"/>
      <c r="M153" s="10">
        <v>23</v>
      </c>
      <c r="N153" s="21">
        <v>1</v>
      </c>
      <c r="O153">
        <f t="shared" si="39"/>
        <v>23</v>
      </c>
      <c r="P153">
        <f t="shared" si="40"/>
        <v>0</v>
      </c>
      <c r="Q153">
        <f t="shared" si="41"/>
        <v>0</v>
      </c>
      <c r="S153" s="10">
        <f t="shared" si="42"/>
        <v>46</v>
      </c>
      <c r="T153" s="10">
        <f t="shared" si="42"/>
        <v>151</v>
      </c>
      <c r="U153" s="10">
        <f t="shared" si="42"/>
        <v>206</v>
      </c>
      <c r="W153">
        <f t="shared" si="43"/>
        <v>73</v>
      </c>
      <c r="X153">
        <f t="shared" si="43"/>
        <v>0</v>
      </c>
      <c r="Y153">
        <f t="shared" si="43"/>
        <v>0</v>
      </c>
      <c r="AA153">
        <f t="shared" si="44"/>
        <v>146</v>
      </c>
      <c r="AB153">
        <f t="shared" si="44"/>
        <v>251</v>
      </c>
      <c r="AC153">
        <f t="shared" si="44"/>
        <v>456</v>
      </c>
    </row>
    <row r="154" spans="1:29" ht="12.75">
      <c r="A154" s="1">
        <v>2</v>
      </c>
      <c r="B154" s="10">
        <v>74</v>
      </c>
      <c r="C154" s="10">
        <v>4</v>
      </c>
      <c r="D154" s="10">
        <v>11</v>
      </c>
      <c r="E154" s="20">
        <v>11</v>
      </c>
      <c r="F154" s="21">
        <f t="shared" si="35"/>
        <v>3</v>
      </c>
      <c r="G154" s="21">
        <f t="shared" si="36"/>
        <v>1</v>
      </c>
      <c r="H154" s="21">
        <f t="shared" si="37"/>
        <v>2</v>
      </c>
      <c r="I154" s="21">
        <v>18</v>
      </c>
      <c r="J154" s="10">
        <v>9</v>
      </c>
      <c r="K154" s="21" t="str">
        <f t="shared" si="38"/>
        <v>D</v>
      </c>
      <c r="L154" s="21"/>
      <c r="M154" s="10">
        <v>27</v>
      </c>
      <c r="N154" s="21">
        <v>2</v>
      </c>
      <c r="O154">
        <f t="shared" si="39"/>
        <v>0</v>
      </c>
      <c r="P154">
        <f t="shared" si="40"/>
        <v>27</v>
      </c>
      <c r="Q154">
        <f t="shared" si="41"/>
        <v>0</v>
      </c>
      <c r="S154" s="10">
        <f t="shared" si="42"/>
        <v>46</v>
      </c>
      <c r="T154" s="10">
        <f t="shared" si="42"/>
        <v>178</v>
      </c>
      <c r="U154" s="10">
        <f t="shared" si="42"/>
        <v>206</v>
      </c>
      <c r="W154">
        <f t="shared" si="43"/>
        <v>0</v>
      </c>
      <c r="X154">
        <f t="shared" si="43"/>
        <v>77</v>
      </c>
      <c r="Y154">
        <f t="shared" si="43"/>
        <v>0</v>
      </c>
      <c r="AA154">
        <f t="shared" si="44"/>
        <v>146</v>
      </c>
      <c r="AB154">
        <f t="shared" si="44"/>
        <v>328</v>
      </c>
      <c r="AC154">
        <f t="shared" si="44"/>
        <v>456</v>
      </c>
    </row>
    <row r="155" spans="1:29" ht="12.75">
      <c r="A155" s="1">
        <v>2</v>
      </c>
      <c r="B155" s="10">
        <v>75</v>
      </c>
      <c r="C155" s="10">
        <v>4</v>
      </c>
      <c r="D155" s="10">
        <v>12</v>
      </c>
      <c r="E155" s="20">
        <v>12</v>
      </c>
      <c r="F155" s="21">
        <f t="shared" si="35"/>
        <v>1</v>
      </c>
      <c r="G155" s="21">
        <f t="shared" si="36"/>
        <v>2</v>
      </c>
      <c r="H155" s="21">
        <f t="shared" si="37"/>
        <v>3</v>
      </c>
      <c r="I155" s="21">
        <v>0</v>
      </c>
      <c r="J155" s="10">
        <v>0</v>
      </c>
      <c r="K155" s="21" t="str">
        <f t="shared" si="38"/>
        <v>N</v>
      </c>
      <c r="L155" s="21"/>
      <c r="M155" s="10">
        <v>0</v>
      </c>
      <c r="N155" s="21">
        <v>3</v>
      </c>
      <c r="O155">
        <f t="shared" si="39"/>
        <v>0</v>
      </c>
      <c r="P155">
        <f t="shared" si="40"/>
        <v>0</v>
      </c>
      <c r="Q155">
        <f t="shared" si="41"/>
        <v>0</v>
      </c>
      <c r="S155" s="10">
        <f t="shared" si="42"/>
        <v>46</v>
      </c>
      <c r="T155" s="10">
        <f t="shared" si="42"/>
        <v>178</v>
      </c>
      <c r="U155" s="10">
        <f t="shared" si="42"/>
        <v>206</v>
      </c>
      <c r="W155">
        <f t="shared" si="43"/>
        <v>0</v>
      </c>
      <c r="X155">
        <f t="shared" si="43"/>
        <v>0</v>
      </c>
      <c r="Y155">
        <f t="shared" si="43"/>
        <v>0</v>
      </c>
      <c r="AA155">
        <f t="shared" si="44"/>
        <v>146</v>
      </c>
      <c r="AB155">
        <f t="shared" si="44"/>
        <v>328</v>
      </c>
      <c r="AC155">
        <f t="shared" si="44"/>
        <v>456</v>
      </c>
    </row>
    <row r="156" spans="1:29" ht="12.75">
      <c r="A156" s="1">
        <v>2</v>
      </c>
      <c r="B156" s="10">
        <v>76</v>
      </c>
      <c r="C156" s="10">
        <v>4</v>
      </c>
      <c r="D156" s="10">
        <v>13</v>
      </c>
      <c r="E156" s="20">
        <v>13</v>
      </c>
      <c r="F156" s="21">
        <f t="shared" si="35"/>
        <v>2</v>
      </c>
      <c r="G156" s="21">
        <f t="shared" si="36"/>
        <v>3</v>
      </c>
      <c r="H156" s="21">
        <f t="shared" si="37"/>
        <v>1</v>
      </c>
      <c r="I156" s="21">
        <v>18</v>
      </c>
      <c r="J156" s="10">
        <v>9</v>
      </c>
      <c r="K156" s="21" t="str">
        <f t="shared" si="38"/>
        <v>D</v>
      </c>
      <c r="L156" s="21"/>
      <c r="M156" s="10">
        <v>18</v>
      </c>
      <c r="N156" s="21">
        <v>2</v>
      </c>
      <c r="O156">
        <f t="shared" si="39"/>
        <v>0</v>
      </c>
      <c r="P156">
        <f t="shared" si="40"/>
        <v>18</v>
      </c>
      <c r="Q156">
        <f t="shared" si="41"/>
        <v>0</v>
      </c>
      <c r="S156" s="10">
        <f t="shared" si="42"/>
        <v>46</v>
      </c>
      <c r="T156" s="10">
        <f t="shared" si="42"/>
        <v>196</v>
      </c>
      <c r="U156" s="10">
        <f t="shared" si="42"/>
        <v>206</v>
      </c>
      <c r="W156">
        <f t="shared" si="43"/>
        <v>0</v>
      </c>
      <c r="X156">
        <f t="shared" si="43"/>
        <v>68</v>
      </c>
      <c r="Y156">
        <f t="shared" si="43"/>
        <v>0</v>
      </c>
      <c r="AA156">
        <f t="shared" si="44"/>
        <v>146</v>
      </c>
      <c r="AB156">
        <f t="shared" si="44"/>
        <v>396</v>
      </c>
      <c r="AC156">
        <f t="shared" si="44"/>
        <v>456</v>
      </c>
    </row>
    <row r="157" spans="1:29" ht="12.75">
      <c r="A157" s="1">
        <v>2</v>
      </c>
      <c r="B157" s="10">
        <v>77</v>
      </c>
      <c r="C157" s="10">
        <v>4</v>
      </c>
      <c r="D157" s="10">
        <v>14</v>
      </c>
      <c r="E157" s="20">
        <v>14</v>
      </c>
      <c r="F157" s="21">
        <f t="shared" si="35"/>
        <v>3</v>
      </c>
      <c r="G157" s="21">
        <f t="shared" si="36"/>
        <v>1</v>
      </c>
      <c r="H157" s="21">
        <f t="shared" si="37"/>
        <v>2</v>
      </c>
      <c r="I157" s="21">
        <v>18</v>
      </c>
      <c r="J157" s="10">
        <v>24</v>
      </c>
      <c r="K157" s="21" t="str">
        <f t="shared" si="38"/>
        <v>G</v>
      </c>
      <c r="L157" s="21"/>
      <c r="M157" s="10">
        <v>72</v>
      </c>
      <c r="N157" s="21">
        <v>1</v>
      </c>
      <c r="O157">
        <f t="shared" si="39"/>
        <v>72</v>
      </c>
      <c r="P157">
        <f t="shared" si="40"/>
        <v>0</v>
      </c>
      <c r="Q157">
        <f t="shared" si="41"/>
        <v>0</v>
      </c>
      <c r="S157" s="10">
        <f t="shared" si="42"/>
        <v>118</v>
      </c>
      <c r="T157" s="10">
        <f t="shared" si="42"/>
        <v>196</v>
      </c>
      <c r="U157" s="10">
        <f t="shared" si="42"/>
        <v>206</v>
      </c>
      <c r="W157">
        <f t="shared" si="43"/>
        <v>122</v>
      </c>
      <c r="X157">
        <f t="shared" si="43"/>
        <v>0</v>
      </c>
      <c r="Y157">
        <f t="shared" si="43"/>
        <v>0</v>
      </c>
      <c r="AA157">
        <f t="shared" si="44"/>
        <v>268</v>
      </c>
      <c r="AB157">
        <f t="shared" si="44"/>
        <v>396</v>
      </c>
      <c r="AC157">
        <f t="shared" si="44"/>
        <v>456</v>
      </c>
    </row>
    <row r="158" spans="1:29" ht="12.75">
      <c r="A158" s="1">
        <v>2</v>
      </c>
      <c r="B158" s="10">
        <v>78</v>
      </c>
      <c r="C158" s="10">
        <v>4</v>
      </c>
      <c r="D158" s="10">
        <v>15</v>
      </c>
      <c r="E158" s="20">
        <v>15</v>
      </c>
      <c r="F158" s="21">
        <f t="shared" si="35"/>
        <v>1</v>
      </c>
      <c r="G158" s="21">
        <f t="shared" si="36"/>
        <v>2</v>
      </c>
      <c r="H158" s="21">
        <f t="shared" si="37"/>
        <v>3</v>
      </c>
      <c r="I158" s="21">
        <v>18</v>
      </c>
      <c r="J158" s="10">
        <v>12</v>
      </c>
      <c r="K158" s="21" t="str">
        <f t="shared" si="38"/>
        <v>C</v>
      </c>
      <c r="L158" s="21"/>
      <c r="M158" s="10">
        <v>24</v>
      </c>
      <c r="N158" s="21">
        <v>3</v>
      </c>
      <c r="O158">
        <f t="shared" si="39"/>
        <v>0</v>
      </c>
      <c r="P158">
        <f t="shared" si="40"/>
        <v>0</v>
      </c>
      <c r="Q158">
        <f t="shared" si="41"/>
        <v>24</v>
      </c>
      <c r="S158" s="10">
        <f t="shared" si="42"/>
        <v>118</v>
      </c>
      <c r="T158" s="10">
        <f t="shared" si="42"/>
        <v>196</v>
      </c>
      <c r="U158" s="10">
        <f t="shared" si="42"/>
        <v>230</v>
      </c>
      <c r="W158">
        <f t="shared" si="43"/>
        <v>0</v>
      </c>
      <c r="X158">
        <f t="shared" si="43"/>
        <v>0</v>
      </c>
      <c r="Y158">
        <f t="shared" si="43"/>
        <v>74</v>
      </c>
      <c r="AA158">
        <f t="shared" si="44"/>
        <v>268</v>
      </c>
      <c r="AB158">
        <f t="shared" si="44"/>
        <v>396</v>
      </c>
      <c r="AC158">
        <f t="shared" si="44"/>
        <v>530</v>
      </c>
    </row>
    <row r="159" spans="1:29" ht="12.75">
      <c r="A159" s="1">
        <v>2</v>
      </c>
      <c r="B159" s="10">
        <v>79</v>
      </c>
      <c r="C159" s="10">
        <v>4</v>
      </c>
      <c r="D159" s="10">
        <v>16</v>
      </c>
      <c r="E159" s="20">
        <v>16</v>
      </c>
      <c r="F159" s="21">
        <f t="shared" si="35"/>
        <v>2</v>
      </c>
      <c r="G159" s="21">
        <f t="shared" si="36"/>
        <v>3</v>
      </c>
      <c r="H159" s="21">
        <f t="shared" si="37"/>
        <v>1</v>
      </c>
      <c r="I159" s="21">
        <v>23</v>
      </c>
      <c r="J159" s="10">
        <v>9</v>
      </c>
      <c r="K159" s="21" t="str">
        <f t="shared" si="38"/>
        <v>D</v>
      </c>
      <c r="L159" s="21"/>
      <c r="M159" s="10">
        <v>27</v>
      </c>
      <c r="N159" s="21">
        <v>2</v>
      </c>
      <c r="O159">
        <f t="shared" si="39"/>
        <v>0</v>
      </c>
      <c r="P159">
        <f t="shared" si="40"/>
        <v>27</v>
      </c>
      <c r="Q159">
        <f t="shared" si="41"/>
        <v>0</v>
      </c>
      <c r="S159" s="10">
        <f t="shared" si="42"/>
        <v>118</v>
      </c>
      <c r="T159" s="10">
        <f t="shared" si="42"/>
        <v>223</v>
      </c>
      <c r="U159" s="10">
        <f t="shared" si="42"/>
        <v>230</v>
      </c>
      <c r="W159">
        <f t="shared" si="43"/>
        <v>0</v>
      </c>
      <c r="X159">
        <f t="shared" si="43"/>
        <v>77</v>
      </c>
      <c r="Y159">
        <f t="shared" si="43"/>
        <v>0</v>
      </c>
      <c r="AA159">
        <f t="shared" si="44"/>
        <v>268</v>
      </c>
      <c r="AB159">
        <f t="shared" si="44"/>
        <v>473</v>
      </c>
      <c r="AC159">
        <f t="shared" si="44"/>
        <v>530</v>
      </c>
    </row>
    <row r="160" spans="1:29" ht="12.75">
      <c r="A160" s="1">
        <v>2</v>
      </c>
      <c r="B160" s="10">
        <v>80</v>
      </c>
      <c r="C160" s="10">
        <v>4</v>
      </c>
      <c r="D160" s="10">
        <v>17</v>
      </c>
      <c r="E160" s="20">
        <v>17</v>
      </c>
      <c r="F160" s="21">
        <f t="shared" si="35"/>
        <v>3</v>
      </c>
      <c r="G160" s="21">
        <f t="shared" si="36"/>
        <v>1</v>
      </c>
      <c r="H160" s="21">
        <f t="shared" si="37"/>
        <v>2</v>
      </c>
      <c r="I160" s="21">
        <v>22</v>
      </c>
      <c r="J160" s="10">
        <v>12</v>
      </c>
      <c r="K160" s="21" t="str">
        <f t="shared" si="38"/>
        <v>C</v>
      </c>
      <c r="L160" s="21"/>
      <c r="M160" s="10">
        <v>24</v>
      </c>
      <c r="N160" s="21">
        <v>2</v>
      </c>
      <c r="O160">
        <f t="shared" si="39"/>
        <v>0</v>
      </c>
      <c r="P160">
        <f t="shared" si="40"/>
        <v>24</v>
      </c>
      <c r="Q160">
        <f t="shared" si="41"/>
        <v>0</v>
      </c>
      <c r="S160" s="10">
        <f t="shared" si="42"/>
        <v>118</v>
      </c>
      <c r="T160" s="10">
        <f t="shared" si="42"/>
        <v>247</v>
      </c>
      <c r="U160" s="10">
        <f t="shared" si="42"/>
        <v>230</v>
      </c>
      <c r="W160">
        <f t="shared" si="43"/>
        <v>0</v>
      </c>
      <c r="X160">
        <f t="shared" si="43"/>
        <v>74</v>
      </c>
      <c r="Y160">
        <f t="shared" si="43"/>
        <v>0</v>
      </c>
      <c r="AA160">
        <f t="shared" si="44"/>
        <v>268</v>
      </c>
      <c r="AB160">
        <f t="shared" si="44"/>
        <v>547</v>
      </c>
      <c r="AC160">
        <f t="shared" si="44"/>
        <v>530</v>
      </c>
    </row>
    <row r="161" spans="1:29" ht="12.75">
      <c r="A161" s="1">
        <v>2</v>
      </c>
      <c r="B161" s="10">
        <v>81</v>
      </c>
      <c r="C161" s="10">
        <v>4</v>
      </c>
      <c r="D161" s="10">
        <v>18</v>
      </c>
      <c r="E161" s="20">
        <v>18</v>
      </c>
      <c r="F161" s="21">
        <f t="shared" si="35"/>
        <v>1</v>
      </c>
      <c r="G161" s="21">
        <f t="shared" si="36"/>
        <v>2</v>
      </c>
      <c r="H161" s="21">
        <f t="shared" si="37"/>
        <v>3</v>
      </c>
      <c r="I161" s="21">
        <v>20</v>
      </c>
      <c r="J161" s="10">
        <v>10</v>
      </c>
      <c r="K161" s="21" t="str">
        <f t="shared" si="38"/>
        <v>H</v>
      </c>
      <c r="L161" s="21" t="s">
        <v>86</v>
      </c>
      <c r="M161" s="10">
        <v>40</v>
      </c>
      <c r="N161" s="21">
        <v>2</v>
      </c>
      <c r="O161">
        <f t="shared" si="39"/>
        <v>0</v>
      </c>
      <c r="P161">
        <f t="shared" si="40"/>
        <v>40</v>
      </c>
      <c r="Q161">
        <f t="shared" si="41"/>
        <v>0</v>
      </c>
      <c r="S161" s="10">
        <f t="shared" si="42"/>
        <v>118</v>
      </c>
      <c r="T161" s="10">
        <f t="shared" si="42"/>
        <v>287</v>
      </c>
      <c r="U161" s="10">
        <f t="shared" si="42"/>
        <v>230</v>
      </c>
      <c r="W161">
        <f t="shared" si="43"/>
        <v>0</v>
      </c>
      <c r="X161">
        <f t="shared" si="43"/>
        <v>90</v>
      </c>
      <c r="Y161">
        <f t="shared" si="43"/>
        <v>0</v>
      </c>
      <c r="AA161">
        <f t="shared" si="44"/>
        <v>268</v>
      </c>
      <c r="AB161">
        <f t="shared" si="44"/>
        <v>637</v>
      </c>
      <c r="AC161">
        <f t="shared" si="44"/>
        <v>530</v>
      </c>
    </row>
    <row r="162" spans="1:29" ht="12.75">
      <c r="A162" s="1">
        <v>2</v>
      </c>
      <c r="B162" s="10">
        <v>82</v>
      </c>
      <c r="C162" s="10">
        <v>4</v>
      </c>
      <c r="D162" s="10">
        <v>19</v>
      </c>
      <c r="E162" s="20">
        <v>19</v>
      </c>
      <c r="F162" s="21">
        <f t="shared" si="35"/>
        <v>2</v>
      </c>
      <c r="G162" s="21">
        <f t="shared" si="36"/>
        <v>3</v>
      </c>
      <c r="H162" s="21">
        <f t="shared" si="37"/>
        <v>1</v>
      </c>
      <c r="I162" s="21">
        <v>22</v>
      </c>
      <c r="J162" s="10">
        <v>11</v>
      </c>
      <c r="K162" s="21" t="str">
        <f t="shared" si="38"/>
        <v>S</v>
      </c>
      <c r="L162" s="21"/>
      <c r="M162" s="10">
        <v>22</v>
      </c>
      <c r="N162" s="21">
        <v>1</v>
      </c>
      <c r="O162">
        <f t="shared" si="39"/>
        <v>22</v>
      </c>
      <c r="P162">
        <f t="shared" si="40"/>
        <v>0</v>
      </c>
      <c r="Q162">
        <f t="shared" si="41"/>
        <v>0</v>
      </c>
      <c r="S162" s="10">
        <f t="shared" si="42"/>
        <v>140</v>
      </c>
      <c r="T162" s="10">
        <f t="shared" si="42"/>
        <v>287</v>
      </c>
      <c r="U162" s="10">
        <f t="shared" si="42"/>
        <v>230</v>
      </c>
      <c r="W162">
        <f t="shared" si="43"/>
        <v>72</v>
      </c>
      <c r="X162">
        <f t="shared" si="43"/>
        <v>0</v>
      </c>
      <c r="Y162">
        <f t="shared" si="43"/>
        <v>0</v>
      </c>
      <c r="AA162">
        <f t="shared" si="44"/>
        <v>340</v>
      </c>
      <c r="AB162">
        <f t="shared" si="44"/>
        <v>637</v>
      </c>
      <c r="AC162">
        <f t="shared" si="44"/>
        <v>530</v>
      </c>
    </row>
    <row r="163" spans="1:29" ht="12.75">
      <c r="A163" s="1">
        <v>2</v>
      </c>
      <c r="B163" s="10">
        <v>83</v>
      </c>
      <c r="C163" s="10">
        <v>4</v>
      </c>
      <c r="D163" s="10">
        <v>20</v>
      </c>
      <c r="E163" s="20">
        <v>20</v>
      </c>
      <c r="F163" s="21">
        <f t="shared" si="35"/>
        <v>3</v>
      </c>
      <c r="G163" s="21">
        <f t="shared" si="36"/>
        <v>1</v>
      </c>
      <c r="H163" s="21">
        <f t="shared" si="37"/>
        <v>2</v>
      </c>
      <c r="I163" s="21">
        <v>36</v>
      </c>
      <c r="J163" s="10">
        <v>59</v>
      </c>
      <c r="K163" s="21" t="str">
        <f t="shared" si="38"/>
        <v>N</v>
      </c>
      <c r="L163" s="21" t="s">
        <v>265</v>
      </c>
      <c r="M163" s="10">
        <v>59</v>
      </c>
      <c r="N163" s="21">
        <v>1</v>
      </c>
      <c r="O163">
        <f t="shared" si="39"/>
        <v>59</v>
      </c>
      <c r="P163">
        <f t="shared" si="40"/>
        <v>0</v>
      </c>
      <c r="Q163">
        <f t="shared" si="41"/>
        <v>0</v>
      </c>
      <c r="S163" s="10">
        <f t="shared" si="42"/>
        <v>199</v>
      </c>
      <c r="T163" s="10">
        <f t="shared" si="42"/>
        <v>287</v>
      </c>
      <c r="U163" s="10">
        <f t="shared" si="42"/>
        <v>230</v>
      </c>
      <c r="W163">
        <f t="shared" si="43"/>
        <v>109</v>
      </c>
      <c r="X163">
        <f t="shared" si="43"/>
        <v>0</v>
      </c>
      <c r="Y163">
        <f t="shared" si="43"/>
        <v>0</v>
      </c>
      <c r="AA163">
        <f t="shared" si="44"/>
        <v>449</v>
      </c>
      <c r="AB163">
        <f t="shared" si="44"/>
        <v>637</v>
      </c>
      <c r="AC163">
        <f t="shared" si="44"/>
        <v>530</v>
      </c>
    </row>
    <row r="164" spans="1:29" ht="12.75">
      <c r="A164" s="1">
        <v>2</v>
      </c>
      <c r="B164" s="10">
        <v>84</v>
      </c>
      <c r="C164" s="10">
        <v>4</v>
      </c>
      <c r="D164" s="10">
        <v>21</v>
      </c>
      <c r="E164" s="20">
        <v>21</v>
      </c>
      <c r="F164" s="21">
        <f>1+MOD(E164,3)</f>
        <v>1</v>
      </c>
      <c r="G164" s="21">
        <f t="shared" si="36"/>
        <v>2</v>
      </c>
      <c r="H164" s="21">
        <f t="shared" si="37"/>
        <v>3</v>
      </c>
      <c r="I164" s="21">
        <v>18</v>
      </c>
      <c r="J164" s="10">
        <v>10</v>
      </c>
      <c r="K164" s="21" t="str">
        <f>IF(J164=24,"G",IF(J164=12,"C",IF(J164=11,"S",IF(J164=10,"H",IF(J164=9,"D","N")))))</f>
        <v>H</v>
      </c>
      <c r="L164" s="21" t="s">
        <v>86</v>
      </c>
      <c r="M164" s="10">
        <v>30</v>
      </c>
      <c r="N164" s="21">
        <v>2</v>
      </c>
      <c r="O164">
        <f t="shared" si="39"/>
        <v>0</v>
      </c>
      <c r="P164">
        <f t="shared" si="40"/>
        <v>30</v>
      </c>
      <c r="Q164">
        <f t="shared" si="41"/>
        <v>0</v>
      </c>
      <c r="S164" s="10">
        <f t="shared" si="42"/>
        <v>199</v>
      </c>
      <c r="T164" s="10">
        <f t="shared" si="42"/>
        <v>317</v>
      </c>
      <c r="U164" s="10">
        <f t="shared" si="42"/>
        <v>230</v>
      </c>
      <c r="W164">
        <f t="shared" si="43"/>
        <v>0</v>
      </c>
      <c r="X164">
        <f t="shared" si="43"/>
        <v>80</v>
      </c>
      <c r="Y164">
        <f t="shared" si="43"/>
        <v>0</v>
      </c>
      <c r="AA164">
        <f t="shared" si="44"/>
        <v>449</v>
      </c>
      <c r="AB164">
        <f t="shared" si="44"/>
        <v>717</v>
      </c>
      <c r="AC164">
        <f t="shared" si="44"/>
        <v>530</v>
      </c>
    </row>
    <row r="165" spans="2:14" ht="12.75">
      <c r="B165" s="10"/>
      <c r="C165" s="10"/>
      <c r="D165" s="10"/>
      <c r="E165" s="20"/>
      <c r="F165" s="21"/>
      <c r="G165" s="21"/>
      <c r="H165" s="21"/>
      <c r="I165" s="21"/>
      <c r="J165" s="10"/>
      <c r="K165" s="21"/>
      <c r="L165" s="21"/>
      <c r="M165" s="10"/>
      <c r="N165" s="21"/>
    </row>
    <row r="166" spans="1:29" ht="12.75">
      <c r="A166" s="1">
        <v>3</v>
      </c>
      <c r="B166" s="16">
        <v>1</v>
      </c>
      <c r="C166" s="16">
        <v>1</v>
      </c>
      <c r="D166" s="16">
        <v>1</v>
      </c>
      <c r="E166" s="2">
        <v>16</v>
      </c>
      <c r="F166" s="17">
        <f>1+MOD(E166,3)</f>
        <v>2</v>
      </c>
      <c r="G166" s="17">
        <f>1+MOD(E166+1,3)</f>
        <v>3</v>
      </c>
      <c r="H166" s="17">
        <f>1+MOD(E166+2,3)</f>
        <v>1</v>
      </c>
      <c r="I166" s="17">
        <v>18</v>
      </c>
      <c r="J166" s="16">
        <v>11</v>
      </c>
      <c r="K166" s="17" t="str">
        <f aca="true" t="shared" si="45" ref="K166:K229">IF(J166=24,"G",IF(J166=12,"C",IF(J166=11,"S",IF(J166=10,"H",IF(J166=9,"D","N")))))</f>
        <v>S</v>
      </c>
      <c r="L166" s="17"/>
      <c r="M166" s="16">
        <v>33</v>
      </c>
      <c r="N166" s="17">
        <v>3</v>
      </c>
      <c r="O166">
        <f t="shared" si="39"/>
        <v>0</v>
      </c>
      <c r="P166">
        <f t="shared" si="40"/>
        <v>0</v>
      </c>
      <c r="Q166">
        <f t="shared" si="41"/>
        <v>33</v>
      </c>
      <c r="S166" s="10">
        <f t="shared" si="42"/>
        <v>0</v>
      </c>
      <c r="T166" s="10">
        <f t="shared" si="42"/>
        <v>0</v>
      </c>
      <c r="U166" s="10">
        <f t="shared" si="42"/>
        <v>33</v>
      </c>
      <c r="W166">
        <f t="shared" si="43"/>
        <v>0</v>
      </c>
      <c r="X166">
        <f t="shared" si="43"/>
        <v>0</v>
      </c>
      <c r="Y166">
        <f t="shared" si="43"/>
        <v>83</v>
      </c>
      <c r="AA166">
        <f t="shared" si="44"/>
        <v>0</v>
      </c>
      <c r="AB166">
        <f t="shared" si="44"/>
        <v>0</v>
      </c>
      <c r="AC166">
        <f t="shared" si="44"/>
        <v>83</v>
      </c>
    </row>
    <row r="167" spans="1:29" ht="12.75">
      <c r="A167" s="1">
        <v>3</v>
      </c>
      <c r="B167" s="16">
        <v>2</v>
      </c>
      <c r="C167" s="16">
        <v>1</v>
      </c>
      <c r="D167" s="16">
        <v>2</v>
      </c>
      <c r="E167" s="2">
        <v>17</v>
      </c>
      <c r="F167" s="17">
        <f aca="true" t="shared" si="46" ref="F167:F230">1+MOD(E167,3)</f>
        <v>3</v>
      </c>
      <c r="G167" s="17">
        <f aca="true" t="shared" si="47" ref="G167:G252">1+MOD(E167+1,3)</f>
        <v>1</v>
      </c>
      <c r="H167" s="17">
        <f aca="true" t="shared" si="48" ref="H167:H252">1+MOD(E167+2,3)</f>
        <v>2</v>
      </c>
      <c r="I167" s="17">
        <v>18</v>
      </c>
      <c r="J167" s="16">
        <v>24</v>
      </c>
      <c r="K167" s="17" t="str">
        <f t="shared" si="45"/>
        <v>G</v>
      </c>
      <c r="L167" s="17" t="s">
        <v>116</v>
      </c>
      <c r="M167" s="16">
        <v>120</v>
      </c>
      <c r="N167" s="17">
        <v>1</v>
      </c>
      <c r="O167">
        <f t="shared" si="39"/>
        <v>120</v>
      </c>
      <c r="P167">
        <f t="shared" si="40"/>
        <v>0</v>
      </c>
      <c r="Q167">
        <f t="shared" si="41"/>
        <v>0</v>
      </c>
      <c r="S167" s="10">
        <f t="shared" si="42"/>
        <v>120</v>
      </c>
      <c r="T167" s="10">
        <f t="shared" si="42"/>
        <v>0</v>
      </c>
      <c r="U167" s="10">
        <f t="shared" si="42"/>
        <v>33</v>
      </c>
      <c r="W167">
        <f t="shared" si="43"/>
        <v>170</v>
      </c>
      <c r="X167">
        <f t="shared" si="43"/>
        <v>0</v>
      </c>
      <c r="Y167">
        <f t="shared" si="43"/>
        <v>0</v>
      </c>
      <c r="AA167">
        <f t="shared" si="44"/>
        <v>170</v>
      </c>
      <c r="AB167">
        <f t="shared" si="44"/>
        <v>0</v>
      </c>
      <c r="AC167">
        <f t="shared" si="44"/>
        <v>83</v>
      </c>
    </row>
    <row r="168" spans="1:29" ht="12.75">
      <c r="A168" s="1">
        <v>3</v>
      </c>
      <c r="B168" s="16">
        <v>3</v>
      </c>
      <c r="C168" s="16">
        <v>1</v>
      </c>
      <c r="D168" s="16">
        <v>3</v>
      </c>
      <c r="E168" s="2">
        <v>18</v>
      </c>
      <c r="F168" s="17">
        <f t="shared" si="46"/>
        <v>1</v>
      </c>
      <c r="G168" s="17">
        <f t="shared" si="47"/>
        <v>2</v>
      </c>
      <c r="H168" s="17">
        <f t="shared" si="48"/>
        <v>3</v>
      </c>
      <c r="I168" s="17">
        <v>18</v>
      </c>
      <c r="J168" s="16">
        <v>24</v>
      </c>
      <c r="K168" s="17" t="str">
        <f t="shared" si="45"/>
        <v>G</v>
      </c>
      <c r="L168" s="17"/>
      <c r="M168" s="16">
        <v>96</v>
      </c>
      <c r="N168" s="17">
        <v>3</v>
      </c>
      <c r="O168">
        <f t="shared" si="39"/>
        <v>0</v>
      </c>
      <c r="P168">
        <f t="shared" si="40"/>
        <v>0</v>
      </c>
      <c r="Q168">
        <f t="shared" si="41"/>
        <v>96</v>
      </c>
      <c r="S168" s="10">
        <f t="shared" si="42"/>
        <v>120</v>
      </c>
      <c r="T168" s="10">
        <f t="shared" si="42"/>
        <v>0</v>
      </c>
      <c r="U168" s="10">
        <f t="shared" si="42"/>
        <v>129</v>
      </c>
      <c r="W168">
        <f t="shared" si="43"/>
        <v>0</v>
      </c>
      <c r="X168">
        <f t="shared" si="43"/>
        <v>0</v>
      </c>
      <c r="Y168">
        <f t="shared" si="43"/>
        <v>146</v>
      </c>
      <c r="AA168">
        <f t="shared" si="44"/>
        <v>170</v>
      </c>
      <c r="AB168">
        <f t="shared" si="44"/>
        <v>0</v>
      </c>
      <c r="AC168">
        <f t="shared" si="44"/>
        <v>229</v>
      </c>
    </row>
    <row r="169" spans="1:29" ht="12.75">
      <c r="A169" s="1">
        <v>3</v>
      </c>
      <c r="B169" s="16">
        <v>4</v>
      </c>
      <c r="C169" s="16">
        <v>1</v>
      </c>
      <c r="D169" s="16">
        <v>4</v>
      </c>
      <c r="E169" s="2">
        <v>19</v>
      </c>
      <c r="F169" s="17">
        <f t="shared" si="46"/>
        <v>2</v>
      </c>
      <c r="G169" s="17">
        <f t="shared" si="47"/>
        <v>3</v>
      </c>
      <c r="H169" s="17">
        <f t="shared" si="48"/>
        <v>1</v>
      </c>
      <c r="I169" s="17">
        <v>18</v>
      </c>
      <c r="J169" s="16">
        <v>11</v>
      </c>
      <c r="K169" s="17" t="str">
        <f t="shared" si="45"/>
        <v>S</v>
      </c>
      <c r="L169" s="17"/>
      <c r="M169" s="16">
        <v>22</v>
      </c>
      <c r="N169" s="17">
        <v>2</v>
      </c>
      <c r="O169">
        <f t="shared" si="39"/>
        <v>0</v>
      </c>
      <c r="P169">
        <f t="shared" si="40"/>
        <v>22</v>
      </c>
      <c r="Q169">
        <f t="shared" si="41"/>
        <v>0</v>
      </c>
      <c r="S169" s="10">
        <f t="shared" si="42"/>
        <v>120</v>
      </c>
      <c r="T169" s="10">
        <f t="shared" si="42"/>
        <v>22</v>
      </c>
      <c r="U169" s="10">
        <f t="shared" si="42"/>
        <v>129</v>
      </c>
      <c r="W169">
        <f t="shared" si="43"/>
        <v>0</v>
      </c>
      <c r="X169">
        <f t="shared" si="43"/>
        <v>72</v>
      </c>
      <c r="Y169">
        <f t="shared" si="43"/>
        <v>0</v>
      </c>
      <c r="AA169">
        <f t="shared" si="44"/>
        <v>170</v>
      </c>
      <c r="AB169">
        <f t="shared" si="44"/>
        <v>72</v>
      </c>
      <c r="AC169">
        <f t="shared" si="44"/>
        <v>229</v>
      </c>
    </row>
    <row r="170" spans="1:29" ht="12.75">
      <c r="A170" s="1">
        <v>3</v>
      </c>
      <c r="B170" s="16">
        <v>5</v>
      </c>
      <c r="C170" s="16">
        <v>1</v>
      </c>
      <c r="D170" s="16">
        <v>5</v>
      </c>
      <c r="E170" s="2">
        <v>20</v>
      </c>
      <c r="F170" s="17">
        <f t="shared" si="46"/>
        <v>3</v>
      </c>
      <c r="G170" s="17">
        <f t="shared" si="47"/>
        <v>1</v>
      </c>
      <c r="H170" s="17">
        <f t="shared" si="48"/>
        <v>2</v>
      </c>
      <c r="I170" s="17">
        <v>18</v>
      </c>
      <c r="J170" s="16">
        <v>11</v>
      </c>
      <c r="K170" s="17" t="str">
        <f t="shared" si="45"/>
        <v>S</v>
      </c>
      <c r="L170" s="17" t="s">
        <v>86</v>
      </c>
      <c r="M170" s="16">
        <v>44</v>
      </c>
      <c r="N170" s="17">
        <v>1</v>
      </c>
      <c r="O170">
        <f t="shared" si="39"/>
        <v>44</v>
      </c>
      <c r="P170">
        <f t="shared" si="40"/>
        <v>0</v>
      </c>
      <c r="Q170">
        <f t="shared" si="41"/>
        <v>0</v>
      </c>
      <c r="S170" s="10">
        <f t="shared" si="42"/>
        <v>164</v>
      </c>
      <c r="T170" s="10">
        <f t="shared" si="42"/>
        <v>22</v>
      </c>
      <c r="U170" s="10">
        <f t="shared" si="42"/>
        <v>129</v>
      </c>
      <c r="W170">
        <f t="shared" si="43"/>
        <v>94</v>
      </c>
      <c r="X170">
        <f t="shared" si="43"/>
        <v>0</v>
      </c>
      <c r="Y170">
        <f t="shared" si="43"/>
        <v>0</v>
      </c>
      <c r="AA170">
        <f t="shared" si="44"/>
        <v>264</v>
      </c>
      <c r="AB170">
        <f t="shared" si="44"/>
        <v>72</v>
      </c>
      <c r="AC170">
        <f t="shared" si="44"/>
        <v>229</v>
      </c>
    </row>
    <row r="171" spans="1:29" ht="12.75">
      <c r="A171" s="1">
        <v>3</v>
      </c>
      <c r="B171" s="16">
        <v>6</v>
      </c>
      <c r="C171" s="16">
        <v>1</v>
      </c>
      <c r="D171" s="16">
        <v>6</v>
      </c>
      <c r="E171" s="2">
        <v>21</v>
      </c>
      <c r="F171" s="17">
        <f t="shared" si="46"/>
        <v>1</v>
      </c>
      <c r="G171" s="17">
        <f t="shared" si="47"/>
        <v>2</v>
      </c>
      <c r="H171" s="17">
        <f t="shared" si="48"/>
        <v>3</v>
      </c>
      <c r="I171" s="17">
        <v>18</v>
      </c>
      <c r="J171" s="16">
        <v>10</v>
      </c>
      <c r="K171" s="17" t="str">
        <f t="shared" si="45"/>
        <v>H</v>
      </c>
      <c r="L171" s="17"/>
      <c r="M171" s="16">
        <v>20</v>
      </c>
      <c r="N171" s="17">
        <v>2</v>
      </c>
      <c r="O171">
        <f t="shared" si="39"/>
        <v>0</v>
      </c>
      <c r="P171">
        <f t="shared" si="40"/>
        <v>20</v>
      </c>
      <c r="Q171">
        <f t="shared" si="41"/>
        <v>0</v>
      </c>
      <c r="S171" s="10">
        <f t="shared" si="42"/>
        <v>164</v>
      </c>
      <c r="T171" s="10">
        <f t="shared" si="42"/>
        <v>42</v>
      </c>
      <c r="U171" s="10">
        <f t="shared" si="42"/>
        <v>129</v>
      </c>
      <c r="W171">
        <f t="shared" si="43"/>
        <v>0</v>
      </c>
      <c r="X171">
        <f t="shared" si="43"/>
        <v>70</v>
      </c>
      <c r="Y171">
        <f t="shared" si="43"/>
        <v>0</v>
      </c>
      <c r="AA171">
        <f t="shared" si="44"/>
        <v>264</v>
      </c>
      <c r="AB171">
        <f t="shared" si="44"/>
        <v>142</v>
      </c>
      <c r="AC171">
        <f t="shared" si="44"/>
        <v>229</v>
      </c>
    </row>
    <row r="172" spans="1:29" ht="12.75">
      <c r="A172" s="1">
        <v>3</v>
      </c>
      <c r="B172" s="16">
        <v>7</v>
      </c>
      <c r="C172" s="16">
        <v>1</v>
      </c>
      <c r="D172" s="16">
        <v>7</v>
      </c>
      <c r="E172" s="2">
        <v>1</v>
      </c>
      <c r="F172" s="17">
        <f t="shared" si="46"/>
        <v>2</v>
      </c>
      <c r="G172" s="17">
        <f t="shared" si="47"/>
        <v>3</v>
      </c>
      <c r="H172" s="17">
        <f t="shared" si="48"/>
        <v>1</v>
      </c>
      <c r="I172" s="17">
        <v>18</v>
      </c>
      <c r="J172" s="16">
        <v>12</v>
      </c>
      <c r="K172" s="17" t="str">
        <f t="shared" si="45"/>
        <v>C</v>
      </c>
      <c r="L172" s="17"/>
      <c r="M172" s="16">
        <v>24</v>
      </c>
      <c r="N172" s="17">
        <v>2</v>
      </c>
      <c r="O172">
        <f t="shared" si="39"/>
        <v>0</v>
      </c>
      <c r="P172">
        <f t="shared" si="40"/>
        <v>24</v>
      </c>
      <c r="Q172">
        <f t="shared" si="41"/>
        <v>0</v>
      </c>
      <c r="S172" s="10">
        <f t="shared" si="42"/>
        <v>164</v>
      </c>
      <c r="T172" s="10">
        <f t="shared" si="42"/>
        <v>66</v>
      </c>
      <c r="U172" s="10">
        <f t="shared" si="42"/>
        <v>129</v>
      </c>
      <c r="W172">
        <f t="shared" si="43"/>
        <v>0</v>
      </c>
      <c r="X172">
        <f t="shared" si="43"/>
        <v>74</v>
      </c>
      <c r="Y172">
        <f t="shared" si="43"/>
        <v>0</v>
      </c>
      <c r="AA172">
        <f t="shared" si="44"/>
        <v>264</v>
      </c>
      <c r="AB172">
        <f t="shared" si="44"/>
        <v>216</v>
      </c>
      <c r="AC172">
        <f t="shared" si="44"/>
        <v>229</v>
      </c>
    </row>
    <row r="173" spans="1:29" ht="12.75">
      <c r="A173" s="1">
        <v>3</v>
      </c>
      <c r="B173" s="16">
        <v>8</v>
      </c>
      <c r="C173" s="16">
        <v>1</v>
      </c>
      <c r="D173" s="16">
        <v>8</v>
      </c>
      <c r="E173" s="2">
        <v>2</v>
      </c>
      <c r="F173" s="17">
        <f t="shared" si="46"/>
        <v>3</v>
      </c>
      <c r="G173" s="17">
        <f t="shared" si="47"/>
        <v>1</v>
      </c>
      <c r="H173" s="17">
        <f t="shared" si="48"/>
        <v>2</v>
      </c>
      <c r="I173" s="17">
        <v>18</v>
      </c>
      <c r="J173" s="16">
        <v>9</v>
      </c>
      <c r="K173" s="17" t="str">
        <f t="shared" si="45"/>
        <v>D</v>
      </c>
      <c r="L173" s="17"/>
      <c r="M173" s="16">
        <v>-54</v>
      </c>
      <c r="N173" s="17">
        <v>1</v>
      </c>
      <c r="O173">
        <f t="shared" si="39"/>
        <v>-54</v>
      </c>
      <c r="P173">
        <f t="shared" si="40"/>
        <v>0</v>
      </c>
      <c r="Q173">
        <f t="shared" si="41"/>
        <v>0</v>
      </c>
      <c r="S173" s="10">
        <f t="shared" si="42"/>
        <v>110</v>
      </c>
      <c r="T173" s="10">
        <f t="shared" si="42"/>
        <v>66</v>
      </c>
      <c r="U173" s="10">
        <f t="shared" si="42"/>
        <v>129</v>
      </c>
      <c r="W173">
        <f t="shared" si="43"/>
        <v>-104</v>
      </c>
      <c r="X173">
        <f t="shared" si="43"/>
        <v>40</v>
      </c>
      <c r="Y173">
        <f t="shared" si="43"/>
        <v>40</v>
      </c>
      <c r="AA173">
        <f t="shared" si="44"/>
        <v>160</v>
      </c>
      <c r="AB173">
        <f t="shared" si="44"/>
        <v>256</v>
      </c>
      <c r="AC173">
        <f t="shared" si="44"/>
        <v>269</v>
      </c>
    </row>
    <row r="174" spans="1:29" ht="12.75">
      <c r="A174" s="1">
        <v>3</v>
      </c>
      <c r="B174" s="16">
        <v>9</v>
      </c>
      <c r="C174" s="16">
        <v>1</v>
      </c>
      <c r="D174" s="16">
        <v>9</v>
      </c>
      <c r="E174" s="2">
        <v>3</v>
      </c>
      <c r="F174" s="17">
        <f t="shared" si="46"/>
        <v>1</v>
      </c>
      <c r="G174" s="17">
        <f t="shared" si="47"/>
        <v>2</v>
      </c>
      <c r="H174" s="17">
        <f t="shared" si="48"/>
        <v>3</v>
      </c>
      <c r="I174" s="17">
        <v>18</v>
      </c>
      <c r="J174" s="16">
        <v>11</v>
      </c>
      <c r="K174" s="17" t="str">
        <f t="shared" si="45"/>
        <v>S</v>
      </c>
      <c r="L174" s="17"/>
      <c r="M174" s="16">
        <v>44</v>
      </c>
      <c r="N174" s="17">
        <v>1</v>
      </c>
      <c r="O174">
        <f t="shared" si="39"/>
        <v>44</v>
      </c>
      <c r="P174">
        <f t="shared" si="40"/>
        <v>0</v>
      </c>
      <c r="Q174">
        <f t="shared" si="41"/>
        <v>0</v>
      </c>
      <c r="S174" s="10">
        <f t="shared" si="42"/>
        <v>154</v>
      </c>
      <c r="T174" s="10">
        <f t="shared" si="42"/>
        <v>66</v>
      </c>
      <c r="U174" s="10">
        <f t="shared" si="42"/>
        <v>129</v>
      </c>
      <c r="W174">
        <f t="shared" si="43"/>
        <v>94</v>
      </c>
      <c r="X174">
        <f t="shared" si="43"/>
        <v>0</v>
      </c>
      <c r="Y174">
        <f t="shared" si="43"/>
        <v>0</v>
      </c>
      <c r="AA174">
        <f t="shared" si="44"/>
        <v>254</v>
      </c>
      <c r="AB174">
        <f t="shared" si="44"/>
        <v>256</v>
      </c>
      <c r="AC174">
        <f t="shared" si="44"/>
        <v>269</v>
      </c>
    </row>
    <row r="175" spans="1:29" ht="12.75">
      <c r="A175" s="1">
        <v>3</v>
      </c>
      <c r="B175" s="16">
        <v>10</v>
      </c>
      <c r="C175" s="16">
        <v>1</v>
      </c>
      <c r="D175" s="16">
        <v>10</v>
      </c>
      <c r="E175" s="2">
        <v>4</v>
      </c>
      <c r="F175" s="17">
        <f t="shared" si="46"/>
        <v>2</v>
      </c>
      <c r="G175" s="17">
        <f t="shared" si="47"/>
        <v>3</v>
      </c>
      <c r="H175" s="17">
        <f t="shared" si="48"/>
        <v>1</v>
      </c>
      <c r="I175" s="17">
        <v>18</v>
      </c>
      <c r="J175" s="16">
        <v>24</v>
      </c>
      <c r="K175" s="17" t="str">
        <f t="shared" si="45"/>
        <v>G</v>
      </c>
      <c r="L175" s="17"/>
      <c r="M175" s="16">
        <v>120</v>
      </c>
      <c r="N175" s="17">
        <v>1</v>
      </c>
      <c r="O175">
        <f t="shared" si="39"/>
        <v>120</v>
      </c>
      <c r="P175">
        <f t="shared" si="40"/>
        <v>0</v>
      </c>
      <c r="Q175">
        <f t="shared" si="41"/>
        <v>0</v>
      </c>
      <c r="S175" s="10">
        <f t="shared" si="42"/>
        <v>274</v>
      </c>
      <c r="T175" s="10">
        <f t="shared" si="42"/>
        <v>66</v>
      </c>
      <c r="U175" s="10">
        <f t="shared" si="42"/>
        <v>129</v>
      </c>
      <c r="W175">
        <f t="shared" si="43"/>
        <v>170</v>
      </c>
      <c r="X175">
        <f t="shared" si="43"/>
        <v>0</v>
      </c>
      <c r="Y175">
        <f t="shared" si="43"/>
        <v>0</v>
      </c>
      <c r="AA175">
        <f t="shared" si="44"/>
        <v>424</v>
      </c>
      <c r="AB175">
        <f t="shared" si="44"/>
        <v>256</v>
      </c>
      <c r="AC175">
        <f t="shared" si="44"/>
        <v>269</v>
      </c>
    </row>
    <row r="176" spans="1:29" ht="12.75">
      <c r="A176" s="1">
        <v>3</v>
      </c>
      <c r="B176" s="16">
        <v>11</v>
      </c>
      <c r="C176" s="16">
        <v>1</v>
      </c>
      <c r="D176" s="16">
        <v>11</v>
      </c>
      <c r="E176" s="2">
        <v>5</v>
      </c>
      <c r="F176" s="17">
        <f t="shared" si="46"/>
        <v>3</v>
      </c>
      <c r="G176" s="17">
        <f>1+MOD(E176+1,3)</f>
        <v>1</v>
      </c>
      <c r="H176" s="17">
        <f>1+MOD(E176+2,3)</f>
        <v>2</v>
      </c>
      <c r="I176" s="17">
        <v>27</v>
      </c>
      <c r="J176" s="16">
        <v>9</v>
      </c>
      <c r="K176" s="17" t="str">
        <f t="shared" si="45"/>
        <v>D</v>
      </c>
      <c r="L176" s="17"/>
      <c r="M176" s="16">
        <v>36</v>
      </c>
      <c r="N176" s="17">
        <v>1</v>
      </c>
      <c r="O176">
        <f t="shared" si="39"/>
        <v>36</v>
      </c>
      <c r="P176">
        <f t="shared" si="40"/>
        <v>0</v>
      </c>
      <c r="Q176">
        <f t="shared" si="41"/>
        <v>0</v>
      </c>
      <c r="S176" s="10">
        <f t="shared" si="42"/>
        <v>310</v>
      </c>
      <c r="T176" s="10">
        <f t="shared" si="42"/>
        <v>66</v>
      </c>
      <c r="U176" s="10">
        <f t="shared" si="42"/>
        <v>129</v>
      </c>
      <c r="W176">
        <f t="shared" si="43"/>
        <v>86</v>
      </c>
      <c r="X176">
        <f t="shared" si="43"/>
        <v>0</v>
      </c>
      <c r="Y176">
        <f t="shared" si="43"/>
        <v>0</v>
      </c>
      <c r="AA176">
        <f t="shared" si="44"/>
        <v>510</v>
      </c>
      <c r="AB176">
        <f t="shared" si="44"/>
        <v>256</v>
      </c>
      <c r="AC176">
        <f t="shared" si="44"/>
        <v>269</v>
      </c>
    </row>
    <row r="177" spans="1:29" ht="12.75">
      <c r="A177" s="1">
        <v>3</v>
      </c>
      <c r="B177" s="16">
        <v>12</v>
      </c>
      <c r="C177" s="16">
        <v>1</v>
      </c>
      <c r="D177" s="16">
        <v>12</v>
      </c>
      <c r="E177" s="2">
        <v>6</v>
      </c>
      <c r="F177" s="17">
        <f t="shared" si="46"/>
        <v>1</v>
      </c>
      <c r="G177" s="17">
        <f t="shared" si="47"/>
        <v>2</v>
      </c>
      <c r="H177" s="17">
        <f t="shared" si="48"/>
        <v>3</v>
      </c>
      <c r="I177" s="17">
        <v>18</v>
      </c>
      <c r="J177" s="16">
        <v>24</v>
      </c>
      <c r="K177" s="17" t="str">
        <f t="shared" si="45"/>
        <v>G</v>
      </c>
      <c r="L177" s="17"/>
      <c r="M177" s="16">
        <v>48</v>
      </c>
      <c r="N177" s="17">
        <v>1</v>
      </c>
      <c r="O177">
        <f t="shared" si="39"/>
        <v>48</v>
      </c>
      <c r="P177">
        <f t="shared" si="40"/>
        <v>0</v>
      </c>
      <c r="Q177">
        <f t="shared" si="41"/>
        <v>0</v>
      </c>
      <c r="S177" s="10">
        <f t="shared" si="42"/>
        <v>358</v>
      </c>
      <c r="T177" s="10">
        <f t="shared" si="42"/>
        <v>66</v>
      </c>
      <c r="U177" s="10">
        <f t="shared" si="42"/>
        <v>129</v>
      </c>
      <c r="W177">
        <f t="shared" si="43"/>
        <v>98</v>
      </c>
      <c r="X177">
        <f t="shared" si="43"/>
        <v>0</v>
      </c>
      <c r="Y177">
        <f t="shared" si="43"/>
        <v>0</v>
      </c>
      <c r="AA177">
        <f t="shared" si="44"/>
        <v>608</v>
      </c>
      <c r="AB177">
        <f t="shared" si="44"/>
        <v>256</v>
      </c>
      <c r="AC177">
        <f t="shared" si="44"/>
        <v>269</v>
      </c>
    </row>
    <row r="178" spans="1:29" ht="12.75">
      <c r="A178" s="1">
        <v>3</v>
      </c>
      <c r="B178" s="16">
        <v>13</v>
      </c>
      <c r="C178" s="16">
        <v>1</v>
      </c>
      <c r="D178" s="16">
        <v>13</v>
      </c>
      <c r="E178" s="2">
        <v>7</v>
      </c>
      <c r="F178" s="17">
        <f t="shared" si="46"/>
        <v>2</v>
      </c>
      <c r="G178" s="17">
        <f t="shared" si="47"/>
        <v>3</v>
      </c>
      <c r="H178" s="17">
        <f t="shared" si="48"/>
        <v>1</v>
      </c>
      <c r="I178" s="17">
        <v>30</v>
      </c>
      <c r="J178" s="16">
        <v>12</v>
      </c>
      <c r="K178" s="17" t="str">
        <f t="shared" si="45"/>
        <v>C</v>
      </c>
      <c r="L178" s="17"/>
      <c r="M178" s="16">
        <v>36</v>
      </c>
      <c r="N178" s="17">
        <v>2</v>
      </c>
      <c r="O178">
        <f t="shared" si="39"/>
        <v>0</v>
      </c>
      <c r="P178">
        <f t="shared" si="40"/>
        <v>36</v>
      </c>
      <c r="Q178">
        <f t="shared" si="41"/>
        <v>0</v>
      </c>
      <c r="S178" s="10">
        <f t="shared" si="42"/>
        <v>358</v>
      </c>
      <c r="T178" s="10">
        <f t="shared" si="42"/>
        <v>102</v>
      </c>
      <c r="U178" s="10">
        <f t="shared" si="42"/>
        <v>129</v>
      </c>
      <c r="W178">
        <f t="shared" si="43"/>
        <v>0</v>
      </c>
      <c r="X178">
        <f t="shared" si="43"/>
        <v>86</v>
      </c>
      <c r="Y178">
        <f t="shared" si="43"/>
        <v>0</v>
      </c>
      <c r="AA178">
        <f t="shared" si="44"/>
        <v>608</v>
      </c>
      <c r="AB178">
        <f t="shared" si="44"/>
        <v>342</v>
      </c>
      <c r="AC178">
        <f t="shared" si="44"/>
        <v>269</v>
      </c>
    </row>
    <row r="179" spans="1:29" ht="12.75">
      <c r="A179" s="1">
        <v>3</v>
      </c>
      <c r="B179" s="16">
        <v>14</v>
      </c>
      <c r="C179" s="16">
        <v>1</v>
      </c>
      <c r="D179" s="16">
        <v>14</v>
      </c>
      <c r="E179" s="2">
        <v>8</v>
      </c>
      <c r="F179" s="17">
        <f t="shared" si="46"/>
        <v>3</v>
      </c>
      <c r="G179" s="17">
        <f t="shared" si="47"/>
        <v>1</v>
      </c>
      <c r="H179" s="17">
        <f t="shared" si="48"/>
        <v>2</v>
      </c>
      <c r="I179" s="17">
        <v>18</v>
      </c>
      <c r="J179" s="16">
        <v>10</v>
      </c>
      <c r="K179" s="17" t="str">
        <f t="shared" si="45"/>
        <v>H</v>
      </c>
      <c r="L179" s="17"/>
      <c r="M179" s="16">
        <v>20</v>
      </c>
      <c r="N179" s="17">
        <v>1</v>
      </c>
      <c r="O179">
        <f t="shared" si="39"/>
        <v>20</v>
      </c>
      <c r="P179">
        <f t="shared" si="40"/>
        <v>0</v>
      </c>
      <c r="Q179">
        <f t="shared" si="41"/>
        <v>0</v>
      </c>
      <c r="S179" s="10">
        <f t="shared" si="42"/>
        <v>378</v>
      </c>
      <c r="T179" s="10">
        <f t="shared" si="42"/>
        <v>102</v>
      </c>
      <c r="U179" s="10">
        <f t="shared" si="42"/>
        <v>129</v>
      </c>
      <c r="W179">
        <f t="shared" si="43"/>
        <v>70</v>
      </c>
      <c r="X179">
        <f t="shared" si="43"/>
        <v>0</v>
      </c>
      <c r="Y179">
        <f t="shared" si="43"/>
        <v>0</v>
      </c>
      <c r="AA179">
        <f t="shared" si="44"/>
        <v>678</v>
      </c>
      <c r="AB179">
        <f t="shared" si="44"/>
        <v>342</v>
      </c>
      <c r="AC179">
        <f t="shared" si="44"/>
        <v>269</v>
      </c>
    </row>
    <row r="180" spans="1:29" ht="12.75">
      <c r="A180" s="1">
        <v>3</v>
      </c>
      <c r="B180" s="16">
        <v>15</v>
      </c>
      <c r="C180" s="16">
        <v>1</v>
      </c>
      <c r="D180" s="16">
        <v>15</v>
      </c>
      <c r="E180" s="2">
        <v>9</v>
      </c>
      <c r="F180" s="17">
        <f t="shared" si="46"/>
        <v>1</v>
      </c>
      <c r="G180" s="17">
        <f t="shared" si="47"/>
        <v>2</v>
      </c>
      <c r="H180" s="17">
        <f t="shared" si="48"/>
        <v>3</v>
      </c>
      <c r="I180" s="17">
        <v>18</v>
      </c>
      <c r="J180" s="16">
        <v>9</v>
      </c>
      <c r="K180" s="17" t="str">
        <f t="shared" si="45"/>
        <v>D</v>
      </c>
      <c r="L180" s="17"/>
      <c r="M180" s="16">
        <v>-36</v>
      </c>
      <c r="N180" s="17">
        <v>1</v>
      </c>
      <c r="O180">
        <f t="shared" si="39"/>
        <v>-36</v>
      </c>
      <c r="P180">
        <f t="shared" si="40"/>
        <v>0</v>
      </c>
      <c r="Q180">
        <f t="shared" si="41"/>
        <v>0</v>
      </c>
      <c r="S180" s="10">
        <f t="shared" si="42"/>
        <v>342</v>
      </c>
      <c r="T180" s="10">
        <f t="shared" si="42"/>
        <v>102</v>
      </c>
      <c r="U180" s="10">
        <f t="shared" si="42"/>
        <v>129</v>
      </c>
      <c r="W180">
        <f t="shared" si="43"/>
        <v>-86</v>
      </c>
      <c r="X180">
        <f t="shared" si="43"/>
        <v>40</v>
      </c>
      <c r="Y180">
        <f t="shared" si="43"/>
        <v>40</v>
      </c>
      <c r="AA180">
        <f t="shared" si="44"/>
        <v>592</v>
      </c>
      <c r="AB180">
        <f t="shared" si="44"/>
        <v>382</v>
      </c>
      <c r="AC180">
        <f t="shared" si="44"/>
        <v>309</v>
      </c>
    </row>
    <row r="181" spans="1:29" ht="12.75">
      <c r="A181" s="1">
        <v>3</v>
      </c>
      <c r="B181" s="16">
        <v>16</v>
      </c>
      <c r="C181" s="16">
        <v>1</v>
      </c>
      <c r="D181" s="16">
        <v>16</v>
      </c>
      <c r="E181" s="2">
        <v>10</v>
      </c>
      <c r="F181" s="17">
        <f t="shared" si="46"/>
        <v>2</v>
      </c>
      <c r="G181" s="17">
        <f t="shared" si="47"/>
        <v>3</v>
      </c>
      <c r="H181" s="17">
        <f t="shared" si="48"/>
        <v>1</v>
      </c>
      <c r="I181" s="17">
        <v>36</v>
      </c>
      <c r="J181" s="16">
        <v>12</v>
      </c>
      <c r="K181" s="17" t="str">
        <f t="shared" si="45"/>
        <v>C</v>
      </c>
      <c r="L181" s="17"/>
      <c r="M181" s="16">
        <v>48</v>
      </c>
      <c r="N181" s="17">
        <v>2</v>
      </c>
      <c r="O181">
        <f t="shared" si="39"/>
        <v>0</v>
      </c>
      <c r="P181">
        <f t="shared" si="40"/>
        <v>48</v>
      </c>
      <c r="Q181">
        <f t="shared" si="41"/>
        <v>0</v>
      </c>
      <c r="S181" s="10">
        <f t="shared" si="42"/>
        <v>342</v>
      </c>
      <c r="T181" s="10">
        <f t="shared" si="42"/>
        <v>150</v>
      </c>
      <c r="U181" s="10">
        <f t="shared" si="42"/>
        <v>129</v>
      </c>
      <c r="W181">
        <f t="shared" si="43"/>
        <v>0</v>
      </c>
      <c r="X181">
        <f t="shared" si="43"/>
        <v>98</v>
      </c>
      <c r="Y181">
        <f t="shared" si="43"/>
        <v>0</v>
      </c>
      <c r="AA181">
        <f t="shared" si="44"/>
        <v>592</v>
      </c>
      <c r="AB181">
        <f t="shared" si="44"/>
        <v>480</v>
      </c>
      <c r="AC181">
        <f t="shared" si="44"/>
        <v>309</v>
      </c>
    </row>
    <row r="182" spans="1:29" ht="12.75">
      <c r="A182" s="1">
        <v>3</v>
      </c>
      <c r="B182" s="16">
        <v>17</v>
      </c>
      <c r="C182" s="16">
        <v>1</v>
      </c>
      <c r="D182" s="16">
        <v>17</v>
      </c>
      <c r="E182" s="2">
        <v>11</v>
      </c>
      <c r="F182" s="17">
        <f t="shared" si="46"/>
        <v>3</v>
      </c>
      <c r="G182" s="17">
        <f t="shared" si="47"/>
        <v>1</v>
      </c>
      <c r="H182" s="17">
        <f t="shared" si="48"/>
        <v>2</v>
      </c>
      <c r="I182" s="17">
        <v>18</v>
      </c>
      <c r="J182" s="16">
        <v>10</v>
      </c>
      <c r="K182" s="17" t="str">
        <f t="shared" si="45"/>
        <v>H</v>
      </c>
      <c r="L182" s="17"/>
      <c r="M182" s="16">
        <v>20</v>
      </c>
      <c r="N182" s="17">
        <v>3</v>
      </c>
      <c r="O182">
        <f t="shared" si="39"/>
        <v>0</v>
      </c>
      <c r="P182">
        <f t="shared" si="40"/>
        <v>0</v>
      </c>
      <c r="Q182">
        <f t="shared" si="41"/>
        <v>20</v>
      </c>
      <c r="S182" s="10">
        <f t="shared" si="42"/>
        <v>342</v>
      </c>
      <c r="T182" s="10">
        <f t="shared" si="42"/>
        <v>150</v>
      </c>
      <c r="U182" s="10">
        <f t="shared" si="42"/>
        <v>149</v>
      </c>
      <c r="W182">
        <f t="shared" si="43"/>
        <v>0</v>
      </c>
      <c r="X182">
        <f t="shared" si="43"/>
        <v>0</v>
      </c>
      <c r="Y182">
        <f t="shared" si="43"/>
        <v>70</v>
      </c>
      <c r="AA182">
        <f t="shared" si="44"/>
        <v>592</v>
      </c>
      <c r="AB182">
        <f t="shared" si="44"/>
        <v>480</v>
      </c>
      <c r="AC182">
        <f t="shared" si="44"/>
        <v>379</v>
      </c>
    </row>
    <row r="183" spans="1:29" ht="12.75">
      <c r="A183" s="1">
        <v>3</v>
      </c>
      <c r="B183" s="16">
        <v>18</v>
      </c>
      <c r="C183" s="16">
        <v>1</v>
      </c>
      <c r="D183" s="16">
        <v>18</v>
      </c>
      <c r="E183" s="2">
        <v>12</v>
      </c>
      <c r="F183" s="17">
        <f t="shared" si="46"/>
        <v>1</v>
      </c>
      <c r="G183" s="17">
        <f t="shared" si="47"/>
        <v>2</v>
      </c>
      <c r="H183" s="17">
        <f t="shared" si="48"/>
        <v>3</v>
      </c>
      <c r="I183" s="17">
        <v>18</v>
      </c>
      <c r="J183" s="16">
        <v>9</v>
      </c>
      <c r="K183" s="17" t="str">
        <f t="shared" si="45"/>
        <v>D</v>
      </c>
      <c r="L183" s="17"/>
      <c r="M183" s="16">
        <v>18</v>
      </c>
      <c r="N183" s="17">
        <v>2</v>
      </c>
      <c r="O183">
        <f t="shared" si="39"/>
        <v>0</v>
      </c>
      <c r="P183">
        <f t="shared" si="40"/>
        <v>18</v>
      </c>
      <c r="Q183">
        <f t="shared" si="41"/>
        <v>0</v>
      </c>
      <c r="S183" s="10">
        <f t="shared" si="42"/>
        <v>342</v>
      </c>
      <c r="T183" s="10">
        <f t="shared" si="42"/>
        <v>168</v>
      </c>
      <c r="U183" s="10">
        <f t="shared" si="42"/>
        <v>149</v>
      </c>
      <c r="W183">
        <f t="shared" si="43"/>
        <v>0</v>
      </c>
      <c r="X183">
        <f t="shared" si="43"/>
        <v>68</v>
      </c>
      <c r="Y183">
        <f t="shared" si="43"/>
        <v>0</v>
      </c>
      <c r="AA183">
        <f t="shared" si="44"/>
        <v>592</v>
      </c>
      <c r="AB183">
        <f t="shared" si="44"/>
        <v>548</v>
      </c>
      <c r="AC183">
        <f t="shared" si="44"/>
        <v>379</v>
      </c>
    </row>
    <row r="184" spans="1:29" ht="12.75">
      <c r="A184" s="1">
        <v>3</v>
      </c>
      <c r="B184" s="16">
        <v>19</v>
      </c>
      <c r="C184" s="16">
        <v>1</v>
      </c>
      <c r="D184" s="16">
        <v>19</v>
      </c>
      <c r="E184" s="2">
        <v>13</v>
      </c>
      <c r="F184" s="17">
        <f t="shared" si="46"/>
        <v>2</v>
      </c>
      <c r="G184" s="17">
        <f t="shared" si="47"/>
        <v>3</v>
      </c>
      <c r="H184" s="17">
        <f t="shared" si="48"/>
        <v>1</v>
      </c>
      <c r="I184" s="17">
        <v>18</v>
      </c>
      <c r="J184" s="16">
        <v>10</v>
      </c>
      <c r="K184" s="17" t="str">
        <f t="shared" si="45"/>
        <v>H</v>
      </c>
      <c r="L184" s="17" t="s">
        <v>86</v>
      </c>
      <c r="M184" s="16">
        <v>40</v>
      </c>
      <c r="N184" s="17">
        <v>2</v>
      </c>
      <c r="O184">
        <f t="shared" si="39"/>
        <v>0</v>
      </c>
      <c r="P184">
        <f t="shared" si="40"/>
        <v>40</v>
      </c>
      <c r="Q184">
        <f t="shared" si="41"/>
        <v>0</v>
      </c>
      <c r="S184" s="10">
        <f t="shared" si="42"/>
        <v>342</v>
      </c>
      <c r="T184" s="10">
        <f t="shared" si="42"/>
        <v>208</v>
      </c>
      <c r="U184" s="10">
        <f t="shared" si="42"/>
        <v>149</v>
      </c>
      <c r="W184">
        <f t="shared" si="43"/>
        <v>0</v>
      </c>
      <c r="X184">
        <f t="shared" si="43"/>
        <v>90</v>
      </c>
      <c r="Y184">
        <f t="shared" si="43"/>
        <v>0</v>
      </c>
      <c r="AA184">
        <f t="shared" si="44"/>
        <v>592</v>
      </c>
      <c r="AB184">
        <f t="shared" si="44"/>
        <v>638</v>
      </c>
      <c r="AC184">
        <f t="shared" si="44"/>
        <v>379</v>
      </c>
    </row>
    <row r="185" spans="1:29" ht="12.75">
      <c r="A185" s="1">
        <v>3</v>
      </c>
      <c r="B185" s="16">
        <v>20</v>
      </c>
      <c r="C185" s="16">
        <v>1</v>
      </c>
      <c r="D185" s="16">
        <v>20</v>
      </c>
      <c r="E185" s="2">
        <v>14</v>
      </c>
      <c r="F185" s="17">
        <f t="shared" si="46"/>
        <v>3</v>
      </c>
      <c r="G185" s="17">
        <f t="shared" si="47"/>
        <v>1</v>
      </c>
      <c r="H185" s="17">
        <f t="shared" si="48"/>
        <v>2</v>
      </c>
      <c r="I185" s="17">
        <v>18</v>
      </c>
      <c r="J185" s="16">
        <v>24</v>
      </c>
      <c r="K185" s="17" t="str">
        <f t="shared" si="45"/>
        <v>G</v>
      </c>
      <c r="L185" s="17"/>
      <c r="M185" s="16">
        <v>72</v>
      </c>
      <c r="N185" s="17">
        <v>3</v>
      </c>
      <c r="O185">
        <f t="shared" si="39"/>
        <v>0</v>
      </c>
      <c r="P185">
        <f t="shared" si="40"/>
        <v>0</v>
      </c>
      <c r="Q185">
        <f t="shared" si="41"/>
        <v>72</v>
      </c>
      <c r="S185" s="10">
        <f t="shared" si="42"/>
        <v>342</v>
      </c>
      <c r="T185" s="10">
        <f t="shared" si="42"/>
        <v>208</v>
      </c>
      <c r="U185" s="10">
        <f t="shared" si="42"/>
        <v>221</v>
      </c>
      <c r="W185">
        <f t="shared" si="43"/>
        <v>0</v>
      </c>
      <c r="X185">
        <f t="shared" si="43"/>
        <v>0</v>
      </c>
      <c r="Y185">
        <f t="shared" si="43"/>
        <v>122</v>
      </c>
      <c r="AA185">
        <f t="shared" si="44"/>
        <v>592</v>
      </c>
      <c r="AB185">
        <f t="shared" si="44"/>
        <v>638</v>
      </c>
      <c r="AC185">
        <f t="shared" si="44"/>
        <v>501</v>
      </c>
    </row>
    <row r="186" spans="1:29" ht="12.75">
      <c r="A186" s="1">
        <v>3</v>
      </c>
      <c r="B186" s="16">
        <v>21</v>
      </c>
      <c r="C186" s="16">
        <v>1</v>
      </c>
      <c r="D186" s="16">
        <v>21</v>
      </c>
      <c r="E186" s="2">
        <v>15</v>
      </c>
      <c r="F186" s="17">
        <f t="shared" si="46"/>
        <v>1</v>
      </c>
      <c r="G186" s="17">
        <f t="shared" si="47"/>
        <v>2</v>
      </c>
      <c r="H186" s="17">
        <f t="shared" si="48"/>
        <v>3</v>
      </c>
      <c r="I186" s="17">
        <v>18</v>
      </c>
      <c r="J186" s="16">
        <v>24</v>
      </c>
      <c r="K186" s="17" t="str">
        <f t="shared" si="45"/>
        <v>G</v>
      </c>
      <c r="L186" s="17" t="s">
        <v>86</v>
      </c>
      <c r="M186" s="16">
        <v>120</v>
      </c>
      <c r="N186" s="17">
        <v>3</v>
      </c>
      <c r="O186">
        <f t="shared" si="39"/>
        <v>0</v>
      </c>
      <c r="P186">
        <f t="shared" si="40"/>
        <v>0</v>
      </c>
      <c r="Q186">
        <f t="shared" si="41"/>
        <v>120</v>
      </c>
      <c r="S186" s="10">
        <f t="shared" si="42"/>
        <v>342</v>
      </c>
      <c r="T186" s="10">
        <f t="shared" si="42"/>
        <v>208</v>
      </c>
      <c r="U186" s="10">
        <f t="shared" si="42"/>
        <v>341</v>
      </c>
      <c r="W186">
        <f t="shared" si="43"/>
        <v>0</v>
      </c>
      <c r="X186">
        <f t="shared" si="43"/>
        <v>0</v>
      </c>
      <c r="Y186">
        <f t="shared" si="43"/>
        <v>170</v>
      </c>
      <c r="AA186">
        <f t="shared" si="44"/>
        <v>592</v>
      </c>
      <c r="AB186">
        <f t="shared" si="44"/>
        <v>638</v>
      </c>
      <c r="AC186">
        <f t="shared" si="44"/>
        <v>671</v>
      </c>
    </row>
    <row r="187" spans="2:14" ht="12.75">
      <c r="B187" s="16"/>
      <c r="C187" s="16"/>
      <c r="D187" s="16"/>
      <c r="F187" s="17"/>
      <c r="G187" s="17"/>
      <c r="H187" s="17"/>
      <c r="I187" s="17"/>
      <c r="J187" s="16"/>
      <c r="K187" s="17"/>
      <c r="L187" s="17"/>
      <c r="M187" s="16"/>
      <c r="N187" s="17"/>
    </row>
    <row r="188" spans="1:29" ht="12.75">
      <c r="A188" s="1">
        <v>3</v>
      </c>
      <c r="B188" s="10">
        <v>22</v>
      </c>
      <c r="C188" s="10">
        <v>2</v>
      </c>
      <c r="D188" s="10">
        <v>1</v>
      </c>
      <c r="E188" s="20">
        <v>13</v>
      </c>
      <c r="F188" s="21">
        <f t="shared" si="46"/>
        <v>2</v>
      </c>
      <c r="G188" s="21">
        <f t="shared" si="47"/>
        <v>3</v>
      </c>
      <c r="H188" s="21">
        <f t="shared" si="48"/>
        <v>1</v>
      </c>
      <c r="I188" s="21">
        <v>18</v>
      </c>
      <c r="J188" s="10">
        <v>24</v>
      </c>
      <c r="K188" s="21" t="str">
        <f t="shared" si="45"/>
        <v>G</v>
      </c>
      <c r="L188" s="21"/>
      <c r="M188" s="10">
        <v>-144</v>
      </c>
      <c r="N188" s="21">
        <v>2</v>
      </c>
      <c r="O188">
        <f t="shared" si="39"/>
        <v>0</v>
      </c>
      <c r="P188">
        <f t="shared" si="40"/>
        <v>-144</v>
      </c>
      <c r="Q188">
        <f t="shared" si="41"/>
        <v>0</v>
      </c>
      <c r="S188" s="10">
        <f t="shared" si="42"/>
        <v>0</v>
      </c>
      <c r="T188" s="10">
        <f t="shared" si="42"/>
        <v>-144</v>
      </c>
      <c r="U188" s="10">
        <f t="shared" si="42"/>
        <v>0</v>
      </c>
      <c r="W188">
        <f t="shared" si="43"/>
        <v>40</v>
      </c>
      <c r="X188">
        <f t="shared" si="43"/>
        <v>-194</v>
      </c>
      <c r="Y188">
        <f t="shared" si="43"/>
        <v>40</v>
      </c>
      <c r="AA188">
        <f t="shared" si="44"/>
        <v>40</v>
      </c>
      <c r="AB188">
        <f t="shared" si="44"/>
        <v>-194</v>
      </c>
      <c r="AC188">
        <f t="shared" si="44"/>
        <v>40</v>
      </c>
    </row>
    <row r="189" spans="1:29" ht="12.75">
      <c r="A189" s="1">
        <v>3</v>
      </c>
      <c r="B189" s="10">
        <v>23</v>
      </c>
      <c r="C189" s="10">
        <v>2</v>
      </c>
      <c r="D189" s="10">
        <v>2</v>
      </c>
      <c r="E189" s="20">
        <v>14</v>
      </c>
      <c r="F189" s="21">
        <f t="shared" si="46"/>
        <v>3</v>
      </c>
      <c r="G189" s="21">
        <f t="shared" si="47"/>
        <v>1</v>
      </c>
      <c r="H189" s="21">
        <f t="shared" si="48"/>
        <v>2</v>
      </c>
      <c r="I189" s="21">
        <v>18</v>
      </c>
      <c r="J189" s="10">
        <v>24</v>
      </c>
      <c r="K189" s="21" t="str">
        <f t="shared" si="45"/>
        <v>G</v>
      </c>
      <c r="L189" s="21"/>
      <c r="M189" s="10">
        <v>72</v>
      </c>
      <c r="N189" s="21">
        <v>3</v>
      </c>
      <c r="O189">
        <f t="shared" si="39"/>
        <v>0</v>
      </c>
      <c r="P189">
        <f t="shared" si="40"/>
        <v>0</v>
      </c>
      <c r="Q189">
        <f t="shared" si="41"/>
        <v>72</v>
      </c>
      <c r="S189" s="10">
        <f t="shared" si="42"/>
        <v>0</v>
      </c>
      <c r="T189" s="10">
        <f t="shared" si="42"/>
        <v>-144</v>
      </c>
      <c r="U189" s="10">
        <f t="shared" si="42"/>
        <v>72</v>
      </c>
      <c r="W189">
        <f t="shared" si="43"/>
        <v>0</v>
      </c>
      <c r="X189">
        <f t="shared" si="43"/>
        <v>0</v>
      </c>
      <c r="Y189">
        <f t="shared" si="43"/>
        <v>122</v>
      </c>
      <c r="AA189">
        <f t="shared" si="44"/>
        <v>40</v>
      </c>
      <c r="AB189">
        <f t="shared" si="44"/>
        <v>-194</v>
      </c>
      <c r="AC189">
        <f t="shared" si="44"/>
        <v>162</v>
      </c>
    </row>
    <row r="190" spans="1:29" ht="12.75">
      <c r="A190" s="1">
        <v>3</v>
      </c>
      <c r="B190" s="10">
        <v>24</v>
      </c>
      <c r="C190" s="10">
        <v>2</v>
      </c>
      <c r="D190" s="10">
        <v>3</v>
      </c>
      <c r="E190" s="20">
        <v>15</v>
      </c>
      <c r="F190" s="21">
        <f t="shared" si="46"/>
        <v>1</v>
      </c>
      <c r="G190" s="21">
        <f t="shared" si="47"/>
        <v>2</v>
      </c>
      <c r="H190" s="21">
        <f t="shared" si="48"/>
        <v>3</v>
      </c>
      <c r="I190" s="21">
        <v>18</v>
      </c>
      <c r="J190" s="10">
        <v>24</v>
      </c>
      <c r="K190" s="21" t="str">
        <f t="shared" si="45"/>
        <v>G</v>
      </c>
      <c r="L190" s="21" t="s">
        <v>86</v>
      </c>
      <c r="M190" s="10">
        <v>120</v>
      </c>
      <c r="N190" s="21">
        <v>3</v>
      </c>
      <c r="O190">
        <f t="shared" si="39"/>
        <v>0</v>
      </c>
      <c r="P190">
        <f t="shared" si="40"/>
        <v>0</v>
      </c>
      <c r="Q190">
        <f t="shared" si="41"/>
        <v>120</v>
      </c>
      <c r="S190" s="10">
        <f t="shared" si="42"/>
        <v>0</v>
      </c>
      <c r="T190" s="10">
        <f t="shared" si="42"/>
        <v>-144</v>
      </c>
      <c r="U190" s="10">
        <f t="shared" si="42"/>
        <v>192</v>
      </c>
      <c r="W190">
        <f t="shared" si="43"/>
        <v>0</v>
      </c>
      <c r="X190">
        <f t="shared" si="43"/>
        <v>0</v>
      </c>
      <c r="Y190">
        <f t="shared" si="43"/>
        <v>170</v>
      </c>
      <c r="AA190">
        <f t="shared" si="44"/>
        <v>40</v>
      </c>
      <c r="AB190">
        <f t="shared" si="44"/>
        <v>-194</v>
      </c>
      <c r="AC190">
        <f t="shared" si="44"/>
        <v>332</v>
      </c>
    </row>
    <row r="191" spans="1:29" ht="12.75">
      <c r="A191" s="1">
        <v>3</v>
      </c>
      <c r="B191" s="10">
        <v>25</v>
      </c>
      <c r="C191" s="10">
        <v>2</v>
      </c>
      <c r="D191" s="10">
        <v>4</v>
      </c>
      <c r="E191" s="20">
        <v>16</v>
      </c>
      <c r="F191" s="21">
        <f t="shared" si="46"/>
        <v>2</v>
      </c>
      <c r="G191" s="21">
        <f t="shared" si="47"/>
        <v>3</v>
      </c>
      <c r="H191" s="21">
        <f t="shared" si="48"/>
        <v>1</v>
      </c>
      <c r="I191" s="21">
        <v>24</v>
      </c>
      <c r="J191" s="10">
        <v>11</v>
      </c>
      <c r="K191" s="21" t="str">
        <f t="shared" si="45"/>
        <v>S</v>
      </c>
      <c r="L191" s="21" t="s">
        <v>86</v>
      </c>
      <c r="M191" s="10">
        <v>44</v>
      </c>
      <c r="N191" s="21">
        <v>3</v>
      </c>
      <c r="O191">
        <f t="shared" si="39"/>
        <v>0</v>
      </c>
      <c r="P191">
        <f t="shared" si="40"/>
        <v>0</v>
      </c>
      <c r="Q191">
        <f t="shared" si="41"/>
        <v>44</v>
      </c>
      <c r="S191" s="10">
        <f t="shared" si="42"/>
        <v>0</v>
      </c>
      <c r="T191" s="10">
        <f t="shared" si="42"/>
        <v>-144</v>
      </c>
      <c r="U191" s="10">
        <f t="shared" si="42"/>
        <v>236</v>
      </c>
      <c r="W191">
        <f t="shared" si="43"/>
        <v>0</v>
      </c>
      <c r="X191">
        <f t="shared" si="43"/>
        <v>0</v>
      </c>
      <c r="Y191">
        <f t="shared" si="43"/>
        <v>94</v>
      </c>
      <c r="AA191">
        <f t="shared" si="44"/>
        <v>40</v>
      </c>
      <c r="AB191">
        <f t="shared" si="44"/>
        <v>-194</v>
      </c>
      <c r="AC191">
        <f t="shared" si="44"/>
        <v>426</v>
      </c>
    </row>
    <row r="192" spans="1:29" ht="12.75">
      <c r="A192" s="1">
        <v>3</v>
      </c>
      <c r="B192" s="10">
        <v>26</v>
      </c>
      <c r="C192" s="10">
        <v>2</v>
      </c>
      <c r="D192" s="10">
        <v>5</v>
      </c>
      <c r="E192" s="20">
        <v>17</v>
      </c>
      <c r="F192" s="21">
        <f t="shared" si="46"/>
        <v>3</v>
      </c>
      <c r="G192" s="21">
        <f t="shared" si="47"/>
        <v>1</v>
      </c>
      <c r="H192" s="21">
        <f t="shared" si="48"/>
        <v>2</v>
      </c>
      <c r="I192" s="21">
        <v>18</v>
      </c>
      <c r="J192" s="10">
        <v>24</v>
      </c>
      <c r="K192" s="21" t="str">
        <f t="shared" si="45"/>
        <v>G</v>
      </c>
      <c r="L192" s="21" t="s">
        <v>116</v>
      </c>
      <c r="M192" s="10">
        <v>120</v>
      </c>
      <c r="N192" s="21">
        <v>1</v>
      </c>
      <c r="O192">
        <f t="shared" si="39"/>
        <v>120</v>
      </c>
      <c r="P192">
        <f t="shared" si="40"/>
        <v>0</v>
      </c>
      <c r="Q192">
        <f t="shared" si="41"/>
        <v>0</v>
      </c>
      <c r="S192" s="10">
        <f t="shared" si="42"/>
        <v>120</v>
      </c>
      <c r="T192" s="10">
        <f t="shared" si="42"/>
        <v>-144</v>
      </c>
      <c r="U192" s="10">
        <f t="shared" si="42"/>
        <v>236</v>
      </c>
      <c r="W192">
        <f t="shared" si="43"/>
        <v>170</v>
      </c>
      <c r="X192">
        <f t="shared" si="43"/>
        <v>0</v>
      </c>
      <c r="Y192">
        <f t="shared" si="43"/>
        <v>0</v>
      </c>
      <c r="AA192">
        <f t="shared" si="44"/>
        <v>210</v>
      </c>
      <c r="AB192">
        <f t="shared" si="44"/>
        <v>-194</v>
      </c>
      <c r="AC192">
        <f t="shared" si="44"/>
        <v>426</v>
      </c>
    </row>
    <row r="193" spans="1:29" ht="12.75">
      <c r="A193" s="1">
        <v>3</v>
      </c>
      <c r="B193" s="10">
        <v>27</v>
      </c>
      <c r="C193" s="10">
        <v>2</v>
      </c>
      <c r="D193" s="10">
        <v>6</v>
      </c>
      <c r="E193" s="20">
        <v>18</v>
      </c>
      <c r="F193" s="21">
        <f t="shared" si="46"/>
        <v>1</v>
      </c>
      <c r="G193" s="21">
        <f t="shared" si="47"/>
        <v>2</v>
      </c>
      <c r="H193" s="21">
        <f t="shared" si="48"/>
        <v>3</v>
      </c>
      <c r="I193" s="21">
        <v>18</v>
      </c>
      <c r="J193" s="10">
        <v>24</v>
      </c>
      <c r="K193" s="21" t="str">
        <f t="shared" si="45"/>
        <v>G</v>
      </c>
      <c r="L193" s="21"/>
      <c r="M193" s="10">
        <v>96</v>
      </c>
      <c r="N193" s="21">
        <v>3</v>
      </c>
      <c r="O193">
        <f t="shared" si="39"/>
        <v>0</v>
      </c>
      <c r="P193">
        <f t="shared" si="40"/>
        <v>0</v>
      </c>
      <c r="Q193">
        <f t="shared" si="41"/>
        <v>96</v>
      </c>
      <c r="S193" s="10">
        <f t="shared" si="42"/>
        <v>120</v>
      </c>
      <c r="T193" s="10">
        <f t="shared" si="42"/>
        <v>-144</v>
      </c>
      <c r="U193" s="10">
        <f t="shared" si="42"/>
        <v>332</v>
      </c>
      <c r="W193">
        <f t="shared" si="43"/>
        <v>0</v>
      </c>
      <c r="X193">
        <f t="shared" si="43"/>
        <v>0</v>
      </c>
      <c r="Y193">
        <f t="shared" si="43"/>
        <v>146</v>
      </c>
      <c r="AA193">
        <f t="shared" si="44"/>
        <v>210</v>
      </c>
      <c r="AB193">
        <f t="shared" si="44"/>
        <v>-194</v>
      </c>
      <c r="AC193">
        <f t="shared" si="44"/>
        <v>572</v>
      </c>
    </row>
    <row r="194" spans="1:29" ht="12.75">
      <c r="A194" s="1">
        <v>3</v>
      </c>
      <c r="B194" s="10">
        <v>28</v>
      </c>
      <c r="C194" s="10">
        <v>2</v>
      </c>
      <c r="D194" s="10">
        <v>7</v>
      </c>
      <c r="E194" s="20">
        <v>19</v>
      </c>
      <c r="F194" s="21">
        <f t="shared" si="46"/>
        <v>2</v>
      </c>
      <c r="G194" s="21">
        <f>1+MOD(E194+1,3)</f>
        <v>3</v>
      </c>
      <c r="H194" s="21">
        <f>1+MOD(E194+2,3)</f>
        <v>1</v>
      </c>
      <c r="I194" s="21">
        <v>18</v>
      </c>
      <c r="J194" s="10">
        <v>11</v>
      </c>
      <c r="K194" s="21" t="str">
        <f t="shared" si="45"/>
        <v>S</v>
      </c>
      <c r="L194" s="21"/>
      <c r="M194" s="10">
        <v>22</v>
      </c>
      <c r="N194" s="21">
        <v>2</v>
      </c>
      <c r="O194">
        <f t="shared" si="39"/>
        <v>0</v>
      </c>
      <c r="P194">
        <f t="shared" si="40"/>
        <v>22</v>
      </c>
      <c r="Q194">
        <f t="shared" si="41"/>
        <v>0</v>
      </c>
      <c r="S194" s="10">
        <f t="shared" si="42"/>
        <v>120</v>
      </c>
      <c r="T194" s="10">
        <f t="shared" si="42"/>
        <v>-122</v>
      </c>
      <c r="U194" s="10">
        <f t="shared" si="42"/>
        <v>332</v>
      </c>
      <c r="W194">
        <f t="shared" si="43"/>
        <v>0</v>
      </c>
      <c r="X194">
        <f t="shared" si="43"/>
        <v>72</v>
      </c>
      <c r="Y194">
        <f t="shared" si="43"/>
        <v>0</v>
      </c>
      <c r="AA194">
        <f t="shared" si="44"/>
        <v>210</v>
      </c>
      <c r="AB194">
        <f t="shared" si="44"/>
        <v>-122</v>
      </c>
      <c r="AC194">
        <f t="shared" si="44"/>
        <v>572</v>
      </c>
    </row>
    <row r="195" spans="1:29" ht="12.75">
      <c r="A195" s="1">
        <v>3</v>
      </c>
      <c r="B195" s="10">
        <v>29</v>
      </c>
      <c r="C195" s="10">
        <v>2</v>
      </c>
      <c r="D195" s="10">
        <v>8</v>
      </c>
      <c r="E195" s="20">
        <v>20</v>
      </c>
      <c r="F195" s="21">
        <f t="shared" si="46"/>
        <v>3</v>
      </c>
      <c r="G195" s="21">
        <f t="shared" si="47"/>
        <v>1</v>
      </c>
      <c r="H195" s="21">
        <f t="shared" si="48"/>
        <v>2</v>
      </c>
      <c r="I195" s="21">
        <v>18</v>
      </c>
      <c r="J195" s="10">
        <v>10</v>
      </c>
      <c r="K195" s="21" t="str">
        <f t="shared" si="45"/>
        <v>H</v>
      </c>
      <c r="L195" s="21"/>
      <c r="M195" s="10">
        <v>30</v>
      </c>
      <c r="N195" s="21">
        <v>1</v>
      </c>
      <c r="O195">
        <f t="shared" si="39"/>
        <v>30</v>
      </c>
      <c r="P195">
        <f t="shared" si="40"/>
        <v>0</v>
      </c>
      <c r="Q195">
        <f t="shared" si="41"/>
        <v>0</v>
      </c>
      <c r="S195" s="10">
        <f t="shared" si="42"/>
        <v>150</v>
      </c>
      <c r="T195" s="10">
        <f t="shared" si="42"/>
        <v>-122</v>
      </c>
      <c r="U195" s="10">
        <f t="shared" si="42"/>
        <v>332</v>
      </c>
      <c r="W195">
        <f t="shared" si="43"/>
        <v>80</v>
      </c>
      <c r="X195">
        <f t="shared" si="43"/>
        <v>0</v>
      </c>
      <c r="Y195">
        <f t="shared" si="43"/>
        <v>0</v>
      </c>
      <c r="AA195">
        <f t="shared" si="44"/>
        <v>290</v>
      </c>
      <c r="AB195">
        <f t="shared" si="44"/>
        <v>-122</v>
      </c>
      <c r="AC195">
        <f t="shared" si="44"/>
        <v>572</v>
      </c>
    </row>
    <row r="196" spans="1:29" ht="12.75">
      <c r="A196" s="1">
        <v>3</v>
      </c>
      <c r="B196" s="10">
        <v>30</v>
      </c>
      <c r="C196" s="10">
        <v>2</v>
      </c>
      <c r="D196" s="10">
        <v>9</v>
      </c>
      <c r="E196" s="20">
        <v>21</v>
      </c>
      <c r="F196" s="21">
        <f t="shared" si="46"/>
        <v>1</v>
      </c>
      <c r="G196" s="21">
        <f t="shared" si="47"/>
        <v>2</v>
      </c>
      <c r="H196" s="21">
        <f t="shared" si="48"/>
        <v>3</v>
      </c>
      <c r="I196" s="21">
        <v>18</v>
      </c>
      <c r="J196" s="10">
        <v>24</v>
      </c>
      <c r="K196" s="21" t="str">
        <f t="shared" si="45"/>
        <v>G</v>
      </c>
      <c r="L196" s="21" t="s">
        <v>86</v>
      </c>
      <c r="M196" s="10">
        <v>72</v>
      </c>
      <c r="N196" s="21">
        <v>3</v>
      </c>
      <c r="O196">
        <f t="shared" si="39"/>
        <v>0</v>
      </c>
      <c r="P196">
        <f t="shared" si="40"/>
        <v>0</v>
      </c>
      <c r="Q196">
        <f t="shared" si="41"/>
        <v>72</v>
      </c>
      <c r="S196" s="10">
        <f t="shared" si="42"/>
        <v>150</v>
      </c>
      <c r="T196" s="10">
        <f t="shared" si="42"/>
        <v>-122</v>
      </c>
      <c r="U196" s="10">
        <f t="shared" si="42"/>
        <v>404</v>
      </c>
      <c r="W196">
        <f t="shared" si="43"/>
        <v>0</v>
      </c>
      <c r="X196">
        <f t="shared" si="43"/>
        <v>0</v>
      </c>
      <c r="Y196">
        <f t="shared" si="43"/>
        <v>122</v>
      </c>
      <c r="AA196">
        <f t="shared" si="44"/>
        <v>290</v>
      </c>
      <c r="AB196">
        <f t="shared" si="44"/>
        <v>-122</v>
      </c>
      <c r="AC196">
        <f t="shared" si="44"/>
        <v>694</v>
      </c>
    </row>
    <row r="197" spans="1:29" ht="12.75">
      <c r="A197" s="1">
        <v>3</v>
      </c>
      <c r="B197" s="10">
        <v>31</v>
      </c>
      <c r="C197" s="10">
        <v>2</v>
      </c>
      <c r="D197" s="10">
        <v>10</v>
      </c>
      <c r="E197" s="20">
        <v>1</v>
      </c>
      <c r="F197" s="21">
        <f t="shared" si="46"/>
        <v>2</v>
      </c>
      <c r="G197" s="21">
        <f t="shared" si="47"/>
        <v>3</v>
      </c>
      <c r="H197" s="21">
        <f t="shared" si="48"/>
        <v>1</v>
      </c>
      <c r="I197" s="21">
        <v>18</v>
      </c>
      <c r="J197" s="10">
        <v>12</v>
      </c>
      <c r="K197" s="21" t="str">
        <f t="shared" si="45"/>
        <v>C</v>
      </c>
      <c r="L197" s="21"/>
      <c r="M197" s="10">
        <v>-48</v>
      </c>
      <c r="N197" s="21">
        <v>3</v>
      </c>
      <c r="O197">
        <f t="shared" si="39"/>
        <v>0</v>
      </c>
      <c r="P197">
        <f t="shared" si="40"/>
        <v>0</v>
      </c>
      <c r="Q197">
        <f t="shared" si="41"/>
        <v>-48</v>
      </c>
      <c r="S197" s="10">
        <f t="shared" si="42"/>
        <v>150</v>
      </c>
      <c r="T197" s="10">
        <f t="shared" si="42"/>
        <v>-122</v>
      </c>
      <c r="U197" s="10">
        <f t="shared" si="42"/>
        <v>356</v>
      </c>
      <c r="W197">
        <f t="shared" si="43"/>
        <v>40</v>
      </c>
      <c r="X197">
        <f t="shared" si="43"/>
        <v>40</v>
      </c>
      <c r="Y197">
        <f t="shared" si="43"/>
        <v>-98</v>
      </c>
      <c r="AA197">
        <f t="shared" si="44"/>
        <v>330</v>
      </c>
      <c r="AB197">
        <f t="shared" si="44"/>
        <v>-82</v>
      </c>
      <c r="AC197">
        <f t="shared" si="44"/>
        <v>596</v>
      </c>
    </row>
    <row r="198" spans="1:29" ht="12.75">
      <c r="A198" s="1">
        <v>3</v>
      </c>
      <c r="B198" s="10">
        <v>32</v>
      </c>
      <c r="C198" s="10">
        <v>2</v>
      </c>
      <c r="D198" s="10">
        <v>11</v>
      </c>
      <c r="E198" s="20">
        <v>2</v>
      </c>
      <c r="F198" s="21">
        <f t="shared" si="46"/>
        <v>3</v>
      </c>
      <c r="G198" s="21">
        <f t="shared" si="47"/>
        <v>1</v>
      </c>
      <c r="H198" s="21">
        <f t="shared" si="48"/>
        <v>2</v>
      </c>
      <c r="I198" s="21">
        <v>22</v>
      </c>
      <c r="J198" s="10">
        <v>9</v>
      </c>
      <c r="K198" s="21" t="str">
        <f t="shared" si="45"/>
        <v>D</v>
      </c>
      <c r="L198" s="21"/>
      <c r="M198" s="10">
        <v>27</v>
      </c>
      <c r="N198" s="21">
        <v>1</v>
      </c>
      <c r="O198">
        <f t="shared" si="39"/>
        <v>27</v>
      </c>
      <c r="P198">
        <f t="shared" si="40"/>
        <v>0</v>
      </c>
      <c r="Q198">
        <f t="shared" si="41"/>
        <v>0</v>
      </c>
      <c r="S198" s="10">
        <f t="shared" si="42"/>
        <v>177</v>
      </c>
      <c r="T198" s="10">
        <f t="shared" si="42"/>
        <v>-122</v>
      </c>
      <c r="U198" s="10">
        <f t="shared" si="42"/>
        <v>356</v>
      </c>
      <c r="W198">
        <f t="shared" si="43"/>
        <v>77</v>
      </c>
      <c r="X198">
        <f t="shared" si="43"/>
        <v>0</v>
      </c>
      <c r="Y198">
        <f t="shared" si="43"/>
        <v>0</v>
      </c>
      <c r="AA198">
        <f t="shared" si="44"/>
        <v>407</v>
      </c>
      <c r="AB198">
        <f t="shared" si="44"/>
        <v>-82</v>
      </c>
      <c r="AC198">
        <f t="shared" si="44"/>
        <v>596</v>
      </c>
    </row>
    <row r="199" spans="1:29" ht="12.75">
      <c r="A199" s="1">
        <v>3</v>
      </c>
      <c r="B199" s="10">
        <v>33</v>
      </c>
      <c r="C199" s="10">
        <v>2</v>
      </c>
      <c r="D199" s="10">
        <v>12</v>
      </c>
      <c r="E199" s="20">
        <v>3</v>
      </c>
      <c r="F199" s="21">
        <f t="shared" si="46"/>
        <v>1</v>
      </c>
      <c r="G199" s="21">
        <f t="shared" si="47"/>
        <v>2</v>
      </c>
      <c r="H199" s="21">
        <f t="shared" si="48"/>
        <v>3</v>
      </c>
      <c r="I199" s="21">
        <v>18</v>
      </c>
      <c r="J199" s="10">
        <v>11</v>
      </c>
      <c r="K199" s="21" t="str">
        <f t="shared" si="45"/>
        <v>S</v>
      </c>
      <c r="L199" s="21"/>
      <c r="M199" s="10">
        <v>44</v>
      </c>
      <c r="N199" s="21">
        <v>1</v>
      </c>
      <c r="O199">
        <f t="shared" si="39"/>
        <v>44</v>
      </c>
      <c r="P199">
        <f t="shared" si="40"/>
        <v>0</v>
      </c>
      <c r="Q199">
        <f t="shared" si="41"/>
        <v>0</v>
      </c>
      <c r="S199" s="10">
        <f t="shared" si="42"/>
        <v>221</v>
      </c>
      <c r="T199" s="10">
        <f t="shared" si="42"/>
        <v>-122</v>
      </c>
      <c r="U199" s="10">
        <f t="shared" si="42"/>
        <v>356</v>
      </c>
      <c r="W199">
        <f t="shared" si="43"/>
        <v>94</v>
      </c>
      <c r="X199">
        <f t="shared" si="43"/>
        <v>0</v>
      </c>
      <c r="Y199">
        <f t="shared" si="43"/>
        <v>0</v>
      </c>
      <c r="AA199">
        <f t="shared" si="44"/>
        <v>501</v>
      </c>
      <c r="AB199">
        <f t="shared" si="44"/>
        <v>-82</v>
      </c>
      <c r="AC199">
        <f t="shared" si="44"/>
        <v>596</v>
      </c>
    </row>
    <row r="200" spans="1:29" ht="12.75">
      <c r="A200" s="1">
        <v>3</v>
      </c>
      <c r="B200" s="10">
        <v>34</v>
      </c>
      <c r="C200" s="10">
        <v>2</v>
      </c>
      <c r="D200" s="10">
        <v>13</v>
      </c>
      <c r="E200" s="20">
        <v>4</v>
      </c>
      <c r="F200" s="21">
        <f t="shared" si="46"/>
        <v>2</v>
      </c>
      <c r="G200" s="21">
        <f t="shared" si="47"/>
        <v>3</v>
      </c>
      <c r="H200" s="21">
        <f t="shared" si="48"/>
        <v>1</v>
      </c>
      <c r="I200" s="21">
        <v>23</v>
      </c>
      <c r="J200" s="10">
        <v>24</v>
      </c>
      <c r="K200" s="21" t="str">
        <f t="shared" si="45"/>
        <v>G</v>
      </c>
      <c r="L200" s="21" t="s">
        <v>86</v>
      </c>
      <c r="M200" s="10">
        <v>144</v>
      </c>
      <c r="N200" s="21">
        <v>1</v>
      </c>
      <c r="O200">
        <f t="shared" si="39"/>
        <v>144</v>
      </c>
      <c r="P200">
        <f t="shared" si="40"/>
        <v>0</v>
      </c>
      <c r="Q200">
        <f t="shared" si="41"/>
        <v>0</v>
      </c>
      <c r="S200" s="10">
        <f t="shared" si="42"/>
        <v>365</v>
      </c>
      <c r="T200" s="10">
        <f t="shared" si="42"/>
        <v>-122</v>
      </c>
      <c r="U200" s="10">
        <f t="shared" si="42"/>
        <v>356</v>
      </c>
      <c r="W200">
        <f t="shared" si="43"/>
        <v>194</v>
      </c>
      <c r="X200">
        <f t="shared" si="43"/>
        <v>0</v>
      </c>
      <c r="Y200">
        <f t="shared" si="43"/>
        <v>0</v>
      </c>
      <c r="AA200">
        <f t="shared" si="44"/>
        <v>695</v>
      </c>
      <c r="AB200">
        <f t="shared" si="44"/>
        <v>-82</v>
      </c>
      <c r="AC200">
        <f t="shared" si="44"/>
        <v>596</v>
      </c>
    </row>
    <row r="201" spans="1:29" ht="12.75">
      <c r="A201" s="1">
        <v>3</v>
      </c>
      <c r="B201" s="10">
        <v>35</v>
      </c>
      <c r="C201" s="10">
        <v>2</v>
      </c>
      <c r="D201" s="10">
        <v>14</v>
      </c>
      <c r="E201" s="20">
        <v>5</v>
      </c>
      <c r="F201" s="21">
        <f t="shared" si="46"/>
        <v>3</v>
      </c>
      <c r="G201" s="21">
        <f>1+MOD(E201+1,3)</f>
        <v>1</v>
      </c>
      <c r="H201" s="21">
        <f>1+MOD(E201+2,3)</f>
        <v>2</v>
      </c>
      <c r="I201" s="21">
        <v>30</v>
      </c>
      <c r="J201" s="10">
        <v>11</v>
      </c>
      <c r="K201" s="21" t="str">
        <f t="shared" si="45"/>
        <v>S</v>
      </c>
      <c r="L201" s="21"/>
      <c r="M201" s="10">
        <v>33</v>
      </c>
      <c r="N201" s="21">
        <v>3</v>
      </c>
      <c r="O201">
        <f t="shared" si="39"/>
        <v>0</v>
      </c>
      <c r="P201">
        <f t="shared" si="40"/>
        <v>0</v>
      </c>
      <c r="Q201">
        <f t="shared" si="41"/>
        <v>33</v>
      </c>
      <c r="S201" s="10">
        <f t="shared" si="42"/>
        <v>365</v>
      </c>
      <c r="T201" s="10">
        <f t="shared" si="42"/>
        <v>-122</v>
      </c>
      <c r="U201" s="10">
        <f t="shared" si="42"/>
        <v>389</v>
      </c>
      <c r="W201">
        <f t="shared" si="43"/>
        <v>0</v>
      </c>
      <c r="X201">
        <f t="shared" si="43"/>
        <v>0</v>
      </c>
      <c r="Y201">
        <f t="shared" si="43"/>
        <v>83</v>
      </c>
      <c r="AA201">
        <f t="shared" si="44"/>
        <v>695</v>
      </c>
      <c r="AB201">
        <f t="shared" si="44"/>
        <v>-82</v>
      </c>
      <c r="AC201">
        <f t="shared" si="44"/>
        <v>679</v>
      </c>
    </row>
    <row r="202" spans="1:29" ht="12.75">
      <c r="A202" s="1">
        <v>3</v>
      </c>
      <c r="B202" s="10">
        <v>36</v>
      </c>
      <c r="C202" s="10">
        <v>2</v>
      </c>
      <c r="D202" s="10">
        <v>15</v>
      </c>
      <c r="E202" s="20">
        <v>6</v>
      </c>
      <c r="F202" s="21">
        <f t="shared" si="46"/>
        <v>1</v>
      </c>
      <c r="G202" s="21">
        <f t="shared" si="47"/>
        <v>2</v>
      </c>
      <c r="H202" s="21">
        <f t="shared" si="48"/>
        <v>3</v>
      </c>
      <c r="I202" s="21">
        <v>18</v>
      </c>
      <c r="J202" s="10">
        <v>12</v>
      </c>
      <c r="K202" s="21" t="str">
        <f t="shared" si="45"/>
        <v>C</v>
      </c>
      <c r="L202" s="21"/>
      <c r="M202" s="10">
        <v>24</v>
      </c>
      <c r="N202" s="21">
        <v>1</v>
      </c>
      <c r="O202">
        <f t="shared" si="39"/>
        <v>24</v>
      </c>
      <c r="P202">
        <f t="shared" si="40"/>
        <v>0</v>
      </c>
      <c r="Q202">
        <f t="shared" si="41"/>
        <v>0</v>
      </c>
      <c r="S202" s="10">
        <f t="shared" si="42"/>
        <v>389</v>
      </c>
      <c r="T202" s="10">
        <f t="shared" si="42"/>
        <v>-122</v>
      </c>
      <c r="U202" s="10">
        <f t="shared" si="42"/>
        <v>389</v>
      </c>
      <c r="W202">
        <f t="shared" si="43"/>
        <v>74</v>
      </c>
      <c r="X202">
        <f t="shared" si="43"/>
        <v>0</v>
      </c>
      <c r="Y202">
        <f t="shared" si="43"/>
        <v>0</v>
      </c>
      <c r="AA202">
        <f t="shared" si="44"/>
        <v>769</v>
      </c>
      <c r="AB202">
        <f t="shared" si="44"/>
        <v>-82</v>
      </c>
      <c r="AC202">
        <f t="shared" si="44"/>
        <v>679</v>
      </c>
    </row>
    <row r="203" spans="1:29" ht="12.75">
      <c r="A203" s="1">
        <v>3</v>
      </c>
      <c r="B203" s="10">
        <v>37</v>
      </c>
      <c r="C203" s="10">
        <v>2</v>
      </c>
      <c r="D203" s="10">
        <v>16</v>
      </c>
      <c r="E203" s="20">
        <v>7</v>
      </c>
      <c r="F203" s="21">
        <f t="shared" si="46"/>
        <v>2</v>
      </c>
      <c r="G203" s="21">
        <f t="shared" si="47"/>
        <v>3</v>
      </c>
      <c r="H203" s="21">
        <f t="shared" si="48"/>
        <v>1</v>
      </c>
      <c r="I203" s="21">
        <v>18</v>
      </c>
      <c r="J203" s="10">
        <v>9</v>
      </c>
      <c r="K203" s="21" t="str">
        <f t="shared" si="45"/>
        <v>D</v>
      </c>
      <c r="L203" s="21"/>
      <c r="M203" s="10">
        <v>-54</v>
      </c>
      <c r="N203" s="21">
        <v>1</v>
      </c>
      <c r="O203">
        <f t="shared" si="39"/>
        <v>-54</v>
      </c>
      <c r="P203">
        <f t="shared" si="40"/>
        <v>0</v>
      </c>
      <c r="Q203">
        <f t="shared" si="41"/>
        <v>0</v>
      </c>
      <c r="S203" s="10">
        <f t="shared" si="42"/>
        <v>335</v>
      </c>
      <c r="T203" s="10">
        <f t="shared" si="42"/>
        <v>-122</v>
      </c>
      <c r="U203" s="10">
        <f t="shared" si="42"/>
        <v>389</v>
      </c>
      <c r="W203">
        <f t="shared" si="43"/>
        <v>-104</v>
      </c>
      <c r="X203">
        <f t="shared" si="43"/>
        <v>40</v>
      </c>
      <c r="Y203">
        <f t="shared" si="43"/>
        <v>40</v>
      </c>
      <c r="AA203">
        <f t="shared" si="44"/>
        <v>665</v>
      </c>
      <c r="AB203">
        <f t="shared" si="44"/>
        <v>-42</v>
      </c>
      <c r="AC203">
        <f t="shared" si="44"/>
        <v>719</v>
      </c>
    </row>
    <row r="204" spans="1:29" ht="12.75">
      <c r="A204" s="1">
        <v>3</v>
      </c>
      <c r="B204" s="10">
        <v>38</v>
      </c>
      <c r="C204" s="10">
        <v>2</v>
      </c>
      <c r="D204" s="10">
        <v>17</v>
      </c>
      <c r="E204" s="20">
        <v>8</v>
      </c>
      <c r="F204" s="21">
        <f t="shared" si="46"/>
        <v>3</v>
      </c>
      <c r="G204" s="21">
        <f t="shared" si="47"/>
        <v>1</v>
      </c>
      <c r="H204" s="21">
        <f t="shared" si="48"/>
        <v>2</v>
      </c>
      <c r="I204" s="21">
        <v>18</v>
      </c>
      <c r="J204" s="10">
        <v>12</v>
      </c>
      <c r="K204" s="21" t="str">
        <f t="shared" si="45"/>
        <v>C</v>
      </c>
      <c r="L204" s="21"/>
      <c r="M204" s="10">
        <v>24</v>
      </c>
      <c r="N204" s="21">
        <v>1</v>
      </c>
      <c r="O204">
        <f t="shared" si="39"/>
        <v>24</v>
      </c>
      <c r="P204">
        <f t="shared" si="40"/>
        <v>0</v>
      </c>
      <c r="Q204">
        <f t="shared" si="41"/>
        <v>0</v>
      </c>
      <c r="S204" s="10">
        <f t="shared" si="42"/>
        <v>359</v>
      </c>
      <c r="T204" s="10">
        <f t="shared" si="42"/>
        <v>-122</v>
      </c>
      <c r="U204" s="10">
        <f t="shared" si="42"/>
        <v>389</v>
      </c>
      <c r="W204">
        <f t="shared" si="43"/>
        <v>74</v>
      </c>
      <c r="X204">
        <f t="shared" si="43"/>
        <v>0</v>
      </c>
      <c r="Y204">
        <f t="shared" si="43"/>
        <v>0</v>
      </c>
      <c r="AA204">
        <f t="shared" si="44"/>
        <v>739</v>
      </c>
      <c r="AB204">
        <f t="shared" si="44"/>
        <v>-42</v>
      </c>
      <c r="AC204">
        <f t="shared" si="44"/>
        <v>719</v>
      </c>
    </row>
    <row r="205" spans="1:29" ht="12.75">
      <c r="A205" s="1">
        <v>3</v>
      </c>
      <c r="B205" s="10">
        <v>39</v>
      </c>
      <c r="C205" s="10">
        <v>2</v>
      </c>
      <c r="D205" s="10">
        <v>18</v>
      </c>
      <c r="E205" s="20">
        <v>9</v>
      </c>
      <c r="F205" s="21">
        <f t="shared" si="46"/>
        <v>1</v>
      </c>
      <c r="G205" s="21">
        <f t="shared" si="47"/>
        <v>2</v>
      </c>
      <c r="H205" s="21">
        <f t="shared" si="48"/>
        <v>3</v>
      </c>
      <c r="I205" s="21">
        <v>0</v>
      </c>
      <c r="J205" s="10">
        <v>0</v>
      </c>
      <c r="K205" s="21" t="str">
        <f t="shared" si="45"/>
        <v>N</v>
      </c>
      <c r="L205" s="21"/>
      <c r="M205" s="10">
        <v>0</v>
      </c>
      <c r="N205" s="21">
        <v>1</v>
      </c>
      <c r="O205">
        <f t="shared" si="39"/>
        <v>0</v>
      </c>
      <c r="P205">
        <f t="shared" si="40"/>
        <v>0</v>
      </c>
      <c r="Q205">
        <f t="shared" si="41"/>
        <v>0</v>
      </c>
      <c r="S205" s="10">
        <f t="shared" si="42"/>
        <v>359</v>
      </c>
      <c r="T205" s="10">
        <f t="shared" si="42"/>
        <v>-122</v>
      </c>
      <c r="U205" s="10">
        <f t="shared" si="42"/>
        <v>389</v>
      </c>
      <c r="W205">
        <f t="shared" si="43"/>
        <v>0</v>
      </c>
      <c r="X205">
        <f t="shared" si="43"/>
        <v>0</v>
      </c>
      <c r="Y205">
        <f t="shared" si="43"/>
        <v>0</v>
      </c>
      <c r="AA205">
        <f t="shared" si="44"/>
        <v>739</v>
      </c>
      <c r="AB205">
        <f t="shared" si="44"/>
        <v>-42</v>
      </c>
      <c r="AC205">
        <f t="shared" si="44"/>
        <v>719</v>
      </c>
    </row>
    <row r="206" spans="1:29" ht="12.75">
      <c r="A206" s="1">
        <v>3</v>
      </c>
      <c r="B206" s="10">
        <v>40</v>
      </c>
      <c r="C206" s="10">
        <v>2</v>
      </c>
      <c r="D206" s="10">
        <v>19</v>
      </c>
      <c r="E206" s="20">
        <v>10</v>
      </c>
      <c r="F206" s="21">
        <f t="shared" si="46"/>
        <v>2</v>
      </c>
      <c r="G206" s="21">
        <f t="shared" si="47"/>
        <v>3</v>
      </c>
      <c r="H206" s="21">
        <f t="shared" si="48"/>
        <v>1</v>
      </c>
      <c r="I206" s="21">
        <v>18</v>
      </c>
      <c r="J206" s="10">
        <v>9</v>
      </c>
      <c r="K206" s="21" t="str">
        <f t="shared" si="45"/>
        <v>D</v>
      </c>
      <c r="L206" s="21"/>
      <c r="M206" s="10">
        <v>-72</v>
      </c>
      <c r="N206" s="21">
        <v>1</v>
      </c>
      <c r="O206">
        <f aca="true" t="shared" si="49" ref="O206:O269">IF($M206=0,0,IF($N206=1,$M206,0))</f>
        <v>-72</v>
      </c>
      <c r="P206">
        <f aca="true" t="shared" si="50" ref="P206:P269">IF($M206=0,0,IF($N206=2,$M206,0))</f>
        <v>0</v>
      </c>
      <c r="Q206">
        <f aca="true" t="shared" si="51" ref="Q206:Q269">IF($M206=0,0,IF($N206=3,$M206,0))</f>
        <v>0</v>
      </c>
      <c r="S206" s="10">
        <f t="shared" si="42"/>
        <v>287</v>
      </c>
      <c r="T206" s="10">
        <f t="shared" si="42"/>
        <v>-122</v>
      </c>
      <c r="U206" s="10">
        <f t="shared" si="42"/>
        <v>389</v>
      </c>
      <c r="W206">
        <f t="shared" si="43"/>
        <v>-122</v>
      </c>
      <c r="X206">
        <f t="shared" si="43"/>
        <v>40</v>
      </c>
      <c r="Y206">
        <f t="shared" si="43"/>
        <v>40</v>
      </c>
      <c r="AA206">
        <f t="shared" si="44"/>
        <v>617</v>
      </c>
      <c r="AB206">
        <f t="shared" si="44"/>
        <v>-2</v>
      </c>
      <c r="AC206">
        <f t="shared" si="44"/>
        <v>759</v>
      </c>
    </row>
    <row r="207" spans="1:29" ht="12.75">
      <c r="A207" s="1">
        <v>3</v>
      </c>
      <c r="B207" s="10">
        <v>41</v>
      </c>
      <c r="C207" s="10">
        <v>2</v>
      </c>
      <c r="D207" s="10">
        <v>20</v>
      </c>
      <c r="E207" s="20">
        <v>11</v>
      </c>
      <c r="F207" s="21">
        <f t="shared" si="46"/>
        <v>3</v>
      </c>
      <c r="G207" s="21">
        <f t="shared" si="47"/>
        <v>1</v>
      </c>
      <c r="H207" s="21">
        <f t="shared" si="48"/>
        <v>2</v>
      </c>
      <c r="I207" s="21">
        <v>18</v>
      </c>
      <c r="J207" s="10">
        <v>24</v>
      </c>
      <c r="K207" s="21" t="str">
        <f t="shared" si="45"/>
        <v>G</v>
      </c>
      <c r="L207" s="21" t="s">
        <v>116</v>
      </c>
      <c r="M207" s="10">
        <v>96</v>
      </c>
      <c r="N207" s="21">
        <v>2</v>
      </c>
      <c r="O207">
        <f t="shared" si="49"/>
        <v>0</v>
      </c>
      <c r="P207">
        <f t="shared" si="50"/>
        <v>96</v>
      </c>
      <c r="Q207">
        <f t="shared" si="51"/>
        <v>0</v>
      </c>
      <c r="S207" s="10">
        <f t="shared" si="42"/>
        <v>287</v>
      </c>
      <c r="T207" s="10">
        <f t="shared" si="42"/>
        <v>-26</v>
      </c>
      <c r="U207" s="10">
        <f t="shared" si="42"/>
        <v>389</v>
      </c>
      <c r="W207">
        <f t="shared" si="43"/>
        <v>0</v>
      </c>
      <c r="X207">
        <f t="shared" si="43"/>
        <v>146</v>
      </c>
      <c r="Y207">
        <f t="shared" si="43"/>
        <v>0</v>
      </c>
      <c r="AA207">
        <f t="shared" si="44"/>
        <v>617</v>
      </c>
      <c r="AB207">
        <f t="shared" si="44"/>
        <v>144</v>
      </c>
      <c r="AC207">
        <f t="shared" si="44"/>
        <v>759</v>
      </c>
    </row>
    <row r="208" spans="1:29" ht="12.75">
      <c r="A208" s="1">
        <v>3</v>
      </c>
      <c r="B208" s="10">
        <v>42</v>
      </c>
      <c r="C208" s="10">
        <v>2</v>
      </c>
      <c r="D208" s="10">
        <v>21</v>
      </c>
      <c r="E208" s="20">
        <v>12</v>
      </c>
      <c r="F208" s="21">
        <f t="shared" si="46"/>
        <v>1</v>
      </c>
      <c r="G208" s="21">
        <f t="shared" si="47"/>
        <v>2</v>
      </c>
      <c r="H208" s="21">
        <f t="shared" si="48"/>
        <v>3</v>
      </c>
      <c r="I208" s="21">
        <v>18</v>
      </c>
      <c r="J208" s="10">
        <v>9</v>
      </c>
      <c r="K208" s="21" t="str">
        <f t="shared" si="45"/>
        <v>D</v>
      </c>
      <c r="L208" s="21"/>
      <c r="M208" s="10">
        <v>18</v>
      </c>
      <c r="N208" s="21">
        <v>2</v>
      </c>
      <c r="O208">
        <f t="shared" si="49"/>
        <v>0</v>
      </c>
      <c r="P208">
        <f t="shared" si="50"/>
        <v>18</v>
      </c>
      <c r="Q208">
        <f t="shared" si="51"/>
        <v>0</v>
      </c>
      <c r="S208" s="10">
        <f t="shared" si="42"/>
        <v>287</v>
      </c>
      <c r="T208" s="10">
        <f t="shared" si="42"/>
        <v>-8</v>
      </c>
      <c r="U208" s="10">
        <f t="shared" si="42"/>
        <v>389</v>
      </c>
      <c r="W208">
        <f t="shared" si="43"/>
        <v>0</v>
      </c>
      <c r="X208">
        <f t="shared" si="43"/>
        <v>68</v>
      </c>
      <c r="Y208">
        <f t="shared" si="43"/>
        <v>0</v>
      </c>
      <c r="AA208">
        <f t="shared" si="44"/>
        <v>617</v>
      </c>
      <c r="AB208">
        <f t="shared" si="44"/>
        <v>212</v>
      </c>
      <c r="AC208">
        <f t="shared" si="44"/>
        <v>759</v>
      </c>
    </row>
    <row r="209" spans="2:14" ht="12.75">
      <c r="B209" s="10"/>
      <c r="C209" s="10"/>
      <c r="D209" s="10"/>
      <c r="E209" s="20"/>
      <c r="F209" s="21"/>
      <c r="G209" s="21"/>
      <c r="H209" s="21"/>
      <c r="I209" s="21"/>
      <c r="J209" s="10"/>
      <c r="K209" s="21"/>
      <c r="L209" s="21"/>
      <c r="M209" s="10"/>
      <c r="N209" s="21"/>
    </row>
    <row r="210" spans="1:29" ht="12.75">
      <c r="A210" s="1">
        <v>3</v>
      </c>
      <c r="B210" s="16">
        <v>43</v>
      </c>
      <c r="C210" s="16">
        <v>3</v>
      </c>
      <c r="D210" s="16">
        <v>1</v>
      </c>
      <c r="E210" s="2">
        <v>7</v>
      </c>
      <c r="F210" s="17">
        <f t="shared" si="46"/>
        <v>2</v>
      </c>
      <c r="G210" s="17">
        <f t="shared" si="47"/>
        <v>3</v>
      </c>
      <c r="H210" s="17">
        <f t="shared" si="48"/>
        <v>1</v>
      </c>
      <c r="I210" s="17">
        <v>33</v>
      </c>
      <c r="J210" s="16">
        <v>12</v>
      </c>
      <c r="K210" s="17" t="str">
        <f t="shared" si="45"/>
        <v>C</v>
      </c>
      <c r="L210" s="17"/>
      <c r="M210" s="16">
        <v>36</v>
      </c>
      <c r="N210" s="17">
        <v>2</v>
      </c>
      <c r="O210">
        <f t="shared" si="49"/>
        <v>0</v>
      </c>
      <c r="P210">
        <f t="shared" si="50"/>
        <v>36</v>
      </c>
      <c r="Q210">
        <f t="shared" si="51"/>
        <v>0</v>
      </c>
      <c r="S210" s="10">
        <f t="shared" si="42"/>
        <v>0</v>
      </c>
      <c r="T210" s="10">
        <f t="shared" si="42"/>
        <v>36</v>
      </c>
      <c r="U210" s="10">
        <f t="shared" si="42"/>
        <v>0</v>
      </c>
      <c r="W210">
        <f t="shared" si="43"/>
        <v>0</v>
      </c>
      <c r="X210">
        <f t="shared" si="43"/>
        <v>86</v>
      </c>
      <c r="Y210">
        <f t="shared" si="43"/>
        <v>0</v>
      </c>
      <c r="AA210">
        <f t="shared" si="44"/>
        <v>0</v>
      </c>
      <c r="AB210">
        <f t="shared" si="44"/>
        <v>86</v>
      </c>
      <c r="AC210">
        <f t="shared" si="44"/>
        <v>0</v>
      </c>
    </row>
    <row r="211" spans="1:29" ht="12.75">
      <c r="A211" s="1">
        <v>3</v>
      </c>
      <c r="B211" s="16">
        <v>44</v>
      </c>
      <c r="C211" s="16">
        <v>3</v>
      </c>
      <c r="D211" s="16">
        <v>2</v>
      </c>
      <c r="E211" s="2">
        <v>8</v>
      </c>
      <c r="F211" s="17">
        <f t="shared" si="46"/>
        <v>3</v>
      </c>
      <c r="G211" s="17">
        <f t="shared" si="47"/>
        <v>1</v>
      </c>
      <c r="H211" s="17">
        <f t="shared" si="48"/>
        <v>2</v>
      </c>
      <c r="I211" s="17">
        <v>18</v>
      </c>
      <c r="J211" s="16">
        <v>10</v>
      </c>
      <c r="K211" s="17" t="str">
        <f t="shared" si="45"/>
        <v>H</v>
      </c>
      <c r="L211" s="17"/>
      <c r="M211" s="16">
        <v>20</v>
      </c>
      <c r="N211" s="17">
        <v>1</v>
      </c>
      <c r="O211">
        <f t="shared" si="49"/>
        <v>20</v>
      </c>
      <c r="P211">
        <f t="shared" si="50"/>
        <v>0</v>
      </c>
      <c r="Q211">
        <f t="shared" si="51"/>
        <v>0</v>
      </c>
      <c r="S211" s="10">
        <f t="shared" si="42"/>
        <v>20</v>
      </c>
      <c r="T211" s="10">
        <f t="shared" si="42"/>
        <v>36</v>
      </c>
      <c r="U211" s="10">
        <f t="shared" si="42"/>
        <v>0</v>
      </c>
      <c r="W211">
        <f t="shared" si="43"/>
        <v>70</v>
      </c>
      <c r="X211">
        <f t="shared" si="43"/>
        <v>0</v>
      </c>
      <c r="Y211">
        <f t="shared" si="43"/>
        <v>0</v>
      </c>
      <c r="AA211">
        <f t="shared" si="44"/>
        <v>70</v>
      </c>
      <c r="AB211">
        <f t="shared" si="44"/>
        <v>86</v>
      </c>
      <c r="AC211">
        <f t="shared" si="44"/>
        <v>0</v>
      </c>
    </row>
    <row r="212" spans="1:29" ht="12.75">
      <c r="A212" s="1">
        <v>3</v>
      </c>
      <c r="B212" s="16">
        <v>45</v>
      </c>
      <c r="C212" s="16">
        <v>3</v>
      </c>
      <c r="D212" s="16">
        <v>3</v>
      </c>
      <c r="E212" s="2">
        <v>9</v>
      </c>
      <c r="F212" s="17">
        <f t="shared" si="46"/>
        <v>1</v>
      </c>
      <c r="G212" s="17">
        <f>1+MOD(E212+1,3)</f>
        <v>2</v>
      </c>
      <c r="H212" s="17">
        <f>1+MOD(E212+2,3)</f>
        <v>3</v>
      </c>
      <c r="I212" s="17">
        <v>0</v>
      </c>
      <c r="J212" s="16">
        <v>0</v>
      </c>
      <c r="K212" s="17" t="str">
        <f t="shared" si="45"/>
        <v>N</v>
      </c>
      <c r="L212" s="17"/>
      <c r="M212" s="16">
        <v>0</v>
      </c>
      <c r="N212" s="17">
        <v>1</v>
      </c>
      <c r="O212">
        <f t="shared" si="49"/>
        <v>0</v>
      </c>
      <c r="P212">
        <f t="shared" si="50"/>
        <v>0</v>
      </c>
      <c r="Q212">
        <f t="shared" si="51"/>
        <v>0</v>
      </c>
      <c r="S212" s="10">
        <f t="shared" si="42"/>
        <v>20</v>
      </c>
      <c r="T212" s="10">
        <f t="shared" si="42"/>
        <v>36</v>
      </c>
      <c r="U212" s="10">
        <f t="shared" si="42"/>
        <v>0</v>
      </c>
      <c r="W212">
        <f t="shared" si="43"/>
        <v>0</v>
      </c>
      <c r="X212">
        <f t="shared" si="43"/>
        <v>0</v>
      </c>
      <c r="Y212">
        <f t="shared" si="43"/>
        <v>0</v>
      </c>
      <c r="AA212">
        <f t="shared" si="44"/>
        <v>70</v>
      </c>
      <c r="AB212">
        <f t="shared" si="44"/>
        <v>86</v>
      </c>
      <c r="AC212">
        <f t="shared" si="44"/>
        <v>0</v>
      </c>
    </row>
    <row r="213" spans="1:29" ht="12.75">
      <c r="A213" s="1">
        <v>3</v>
      </c>
      <c r="B213" s="16">
        <v>46</v>
      </c>
      <c r="C213" s="16">
        <v>3</v>
      </c>
      <c r="D213" s="16">
        <v>4</v>
      </c>
      <c r="E213" s="2">
        <v>10</v>
      </c>
      <c r="F213" s="17">
        <f t="shared" si="46"/>
        <v>2</v>
      </c>
      <c r="G213" s="17">
        <f t="shared" si="47"/>
        <v>3</v>
      </c>
      <c r="H213" s="17">
        <f t="shared" si="48"/>
        <v>1</v>
      </c>
      <c r="I213" s="17">
        <v>20</v>
      </c>
      <c r="J213" s="16">
        <v>12</v>
      </c>
      <c r="K213" s="17" t="str">
        <f t="shared" si="45"/>
        <v>C</v>
      </c>
      <c r="L213" s="17"/>
      <c r="M213" s="16">
        <v>-96</v>
      </c>
      <c r="N213" s="17">
        <v>2</v>
      </c>
      <c r="O213">
        <f t="shared" si="49"/>
        <v>0</v>
      </c>
      <c r="P213">
        <f t="shared" si="50"/>
        <v>-96</v>
      </c>
      <c r="Q213">
        <f t="shared" si="51"/>
        <v>0</v>
      </c>
      <c r="S213" s="10">
        <f aca="true" t="shared" si="52" ref="S213:U274">O213+S212</f>
        <v>20</v>
      </c>
      <c r="T213" s="10">
        <f t="shared" si="52"/>
        <v>-60</v>
      </c>
      <c r="U213" s="10">
        <f t="shared" si="52"/>
        <v>0</v>
      </c>
      <c r="W213">
        <f aca="true" t="shared" si="53" ref="W213:Y274">IF(O213&gt;0,O213+50,IF(O213&lt;0,O213-50,IF($M213&lt;0,40,0)))</f>
        <v>40</v>
      </c>
      <c r="X213">
        <f t="shared" si="53"/>
        <v>-146</v>
      </c>
      <c r="Y213">
        <f t="shared" si="53"/>
        <v>40</v>
      </c>
      <c r="AA213">
        <f aca="true" t="shared" si="54" ref="AA213:AC274">W213+AA212</f>
        <v>110</v>
      </c>
      <c r="AB213">
        <f t="shared" si="54"/>
        <v>-60</v>
      </c>
      <c r="AC213">
        <f t="shared" si="54"/>
        <v>40</v>
      </c>
    </row>
    <row r="214" spans="1:29" ht="12.75">
      <c r="A214" s="1">
        <v>3</v>
      </c>
      <c r="B214" s="16">
        <v>47</v>
      </c>
      <c r="C214" s="16">
        <v>3</v>
      </c>
      <c r="D214" s="16">
        <v>5</v>
      </c>
      <c r="E214" s="2">
        <v>11</v>
      </c>
      <c r="F214" s="17">
        <f t="shared" si="46"/>
        <v>3</v>
      </c>
      <c r="G214" s="17">
        <f t="shared" si="47"/>
        <v>1</v>
      </c>
      <c r="H214" s="17">
        <f t="shared" si="48"/>
        <v>2</v>
      </c>
      <c r="I214" s="17">
        <v>18</v>
      </c>
      <c r="J214" s="16">
        <v>24</v>
      </c>
      <c r="K214" s="17" t="str">
        <f t="shared" si="45"/>
        <v>G</v>
      </c>
      <c r="L214" s="17" t="s">
        <v>86</v>
      </c>
      <c r="M214" s="16">
        <v>72</v>
      </c>
      <c r="N214" s="17">
        <v>2</v>
      </c>
      <c r="O214">
        <f t="shared" si="49"/>
        <v>0</v>
      </c>
      <c r="P214">
        <f t="shared" si="50"/>
        <v>72</v>
      </c>
      <c r="Q214">
        <f t="shared" si="51"/>
        <v>0</v>
      </c>
      <c r="S214" s="10">
        <f t="shared" si="52"/>
        <v>20</v>
      </c>
      <c r="T214" s="10">
        <f t="shared" si="52"/>
        <v>12</v>
      </c>
      <c r="U214" s="10">
        <f t="shared" si="52"/>
        <v>0</v>
      </c>
      <c r="W214">
        <f t="shared" si="53"/>
        <v>0</v>
      </c>
      <c r="X214">
        <f t="shared" si="53"/>
        <v>122</v>
      </c>
      <c r="Y214">
        <f t="shared" si="53"/>
        <v>0</v>
      </c>
      <c r="AA214">
        <f t="shared" si="54"/>
        <v>110</v>
      </c>
      <c r="AB214">
        <f t="shared" si="54"/>
        <v>62</v>
      </c>
      <c r="AC214">
        <f t="shared" si="54"/>
        <v>40</v>
      </c>
    </row>
    <row r="215" spans="1:29" ht="12.75">
      <c r="A215" s="1">
        <v>3</v>
      </c>
      <c r="B215" s="16">
        <v>48</v>
      </c>
      <c r="C215" s="16">
        <v>3</v>
      </c>
      <c r="D215" s="16">
        <v>6</v>
      </c>
      <c r="E215" s="2">
        <v>12</v>
      </c>
      <c r="F215" s="17">
        <f t="shared" si="46"/>
        <v>1</v>
      </c>
      <c r="G215" s="17">
        <f t="shared" si="47"/>
        <v>2</v>
      </c>
      <c r="H215" s="17">
        <f t="shared" si="48"/>
        <v>3</v>
      </c>
      <c r="I215" s="17">
        <v>18</v>
      </c>
      <c r="J215" s="16">
        <v>0</v>
      </c>
      <c r="K215" s="17" t="str">
        <f t="shared" si="45"/>
        <v>N</v>
      </c>
      <c r="L215" s="17"/>
      <c r="M215" s="16">
        <v>0</v>
      </c>
      <c r="N215" s="17">
        <v>2</v>
      </c>
      <c r="O215">
        <f t="shared" si="49"/>
        <v>0</v>
      </c>
      <c r="P215">
        <f t="shared" si="50"/>
        <v>0</v>
      </c>
      <c r="Q215">
        <f t="shared" si="51"/>
        <v>0</v>
      </c>
      <c r="S215" s="10">
        <f t="shared" si="52"/>
        <v>20</v>
      </c>
      <c r="T215" s="10">
        <f t="shared" si="52"/>
        <v>12</v>
      </c>
      <c r="U215" s="10">
        <f t="shared" si="52"/>
        <v>0</v>
      </c>
      <c r="W215">
        <f t="shared" si="53"/>
        <v>0</v>
      </c>
      <c r="X215">
        <f t="shared" si="53"/>
        <v>0</v>
      </c>
      <c r="Y215">
        <f t="shared" si="53"/>
        <v>0</v>
      </c>
      <c r="AA215">
        <f t="shared" si="54"/>
        <v>110</v>
      </c>
      <c r="AB215">
        <f t="shared" si="54"/>
        <v>62</v>
      </c>
      <c r="AC215">
        <f t="shared" si="54"/>
        <v>40</v>
      </c>
    </row>
    <row r="216" spans="1:29" ht="12.75">
      <c r="A216" s="1">
        <v>3</v>
      </c>
      <c r="B216" s="16">
        <v>49</v>
      </c>
      <c r="C216" s="16">
        <v>3</v>
      </c>
      <c r="D216" s="16">
        <v>7</v>
      </c>
      <c r="E216" s="2">
        <v>13</v>
      </c>
      <c r="F216" s="17">
        <f t="shared" si="46"/>
        <v>2</v>
      </c>
      <c r="G216" s="17">
        <f>1+MOD(E216+1,3)</f>
        <v>3</v>
      </c>
      <c r="H216" s="17">
        <f>1+MOD(E216+2,3)</f>
        <v>1</v>
      </c>
      <c r="I216" s="17">
        <v>18</v>
      </c>
      <c r="J216" s="16">
        <v>10</v>
      </c>
      <c r="K216" s="17" t="str">
        <f t="shared" si="45"/>
        <v>H</v>
      </c>
      <c r="L216" s="17"/>
      <c r="M216" s="16">
        <v>30</v>
      </c>
      <c r="N216" s="17">
        <v>2</v>
      </c>
      <c r="O216">
        <f t="shared" si="49"/>
        <v>0</v>
      </c>
      <c r="P216">
        <f t="shared" si="50"/>
        <v>30</v>
      </c>
      <c r="Q216">
        <f t="shared" si="51"/>
        <v>0</v>
      </c>
      <c r="S216" s="10">
        <f t="shared" si="52"/>
        <v>20</v>
      </c>
      <c r="T216" s="10">
        <f t="shared" si="52"/>
        <v>42</v>
      </c>
      <c r="U216" s="10">
        <f t="shared" si="52"/>
        <v>0</v>
      </c>
      <c r="W216">
        <f t="shared" si="53"/>
        <v>0</v>
      </c>
      <c r="X216">
        <f t="shared" si="53"/>
        <v>80</v>
      </c>
      <c r="Y216">
        <f t="shared" si="53"/>
        <v>0</v>
      </c>
      <c r="AA216">
        <f t="shared" si="54"/>
        <v>110</v>
      </c>
      <c r="AB216">
        <f t="shared" si="54"/>
        <v>142</v>
      </c>
      <c r="AC216">
        <f t="shared" si="54"/>
        <v>40</v>
      </c>
    </row>
    <row r="217" spans="1:29" ht="12.75">
      <c r="A217" s="1">
        <v>3</v>
      </c>
      <c r="B217" s="16">
        <v>50</v>
      </c>
      <c r="C217" s="16">
        <v>3</v>
      </c>
      <c r="D217" s="16">
        <v>8</v>
      </c>
      <c r="E217" s="2">
        <v>14</v>
      </c>
      <c r="F217" s="17">
        <f t="shared" si="46"/>
        <v>3</v>
      </c>
      <c r="G217" s="17">
        <f t="shared" si="47"/>
        <v>1</v>
      </c>
      <c r="H217" s="17">
        <f t="shared" si="48"/>
        <v>2</v>
      </c>
      <c r="I217" s="17">
        <v>18</v>
      </c>
      <c r="J217" s="16">
        <v>11</v>
      </c>
      <c r="K217" s="17" t="str">
        <f t="shared" si="45"/>
        <v>S</v>
      </c>
      <c r="L217" s="17" t="s">
        <v>86</v>
      </c>
      <c r="M217" s="16">
        <v>44</v>
      </c>
      <c r="N217" s="17">
        <v>3</v>
      </c>
      <c r="O217">
        <f t="shared" si="49"/>
        <v>0</v>
      </c>
      <c r="P217">
        <f t="shared" si="50"/>
        <v>0</v>
      </c>
      <c r="Q217">
        <f t="shared" si="51"/>
        <v>44</v>
      </c>
      <c r="S217" s="10">
        <f t="shared" si="52"/>
        <v>20</v>
      </c>
      <c r="T217" s="10">
        <f t="shared" si="52"/>
        <v>42</v>
      </c>
      <c r="U217" s="10">
        <f t="shared" si="52"/>
        <v>44</v>
      </c>
      <c r="W217">
        <f t="shared" si="53"/>
        <v>0</v>
      </c>
      <c r="X217">
        <f t="shared" si="53"/>
        <v>0</v>
      </c>
      <c r="Y217">
        <f t="shared" si="53"/>
        <v>94</v>
      </c>
      <c r="AA217">
        <f t="shared" si="54"/>
        <v>110</v>
      </c>
      <c r="AB217">
        <f t="shared" si="54"/>
        <v>142</v>
      </c>
      <c r="AC217">
        <f t="shared" si="54"/>
        <v>134</v>
      </c>
    </row>
    <row r="218" spans="1:29" ht="12.75">
      <c r="A218" s="1">
        <v>3</v>
      </c>
      <c r="B218" s="16">
        <v>51</v>
      </c>
      <c r="C218" s="16">
        <v>3</v>
      </c>
      <c r="D218" s="16">
        <v>9</v>
      </c>
      <c r="E218" s="2">
        <v>15</v>
      </c>
      <c r="F218" s="17">
        <f t="shared" si="46"/>
        <v>1</v>
      </c>
      <c r="G218" s="17">
        <f t="shared" si="47"/>
        <v>2</v>
      </c>
      <c r="H218" s="17">
        <f t="shared" si="48"/>
        <v>3</v>
      </c>
      <c r="I218" s="17">
        <v>20</v>
      </c>
      <c r="J218" s="16">
        <v>23</v>
      </c>
      <c r="K218" s="17" t="str">
        <f t="shared" si="45"/>
        <v>N</v>
      </c>
      <c r="L218" s="17"/>
      <c r="M218" s="16">
        <v>23</v>
      </c>
      <c r="N218" s="17">
        <v>2</v>
      </c>
      <c r="O218">
        <f t="shared" si="49"/>
        <v>0</v>
      </c>
      <c r="P218">
        <f t="shared" si="50"/>
        <v>23</v>
      </c>
      <c r="Q218">
        <f t="shared" si="51"/>
        <v>0</v>
      </c>
      <c r="S218" s="10">
        <f t="shared" si="52"/>
        <v>20</v>
      </c>
      <c r="T218" s="10">
        <f t="shared" si="52"/>
        <v>65</v>
      </c>
      <c r="U218" s="10">
        <f t="shared" si="52"/>
        <v>44</v>
      </c>
      <c r="W218">
        <f t="shared" si="53"/>
        <v>0</v>
      </c>
      <c r="X218">
        <f t="shared" si="53"/>
        <v>73</v>
      </c>
      <c r="Y218">
        <f t="shared" si="53"/>
        <v>0</v>
      </c>
      <c r="AA218">
        <f t="shared" si="54"/>
        <v>110</v>
      </c>
      <c r="AB218">
        <f t="shared" si="54"/>
        <v>215</v>
      </c>
      <c r="AC218">
        <f t="shared" si="54"/>
        <v>134</v>
      </c>
    </row>
    <row r="219" spans="1:29" ht="12.75">
      <c r="A219" s="1">
        <v>3</v>
      </c>
      <c r="B219" s="16">
        <v>52</v>
      </c>
      <c r="C219" s="16">
        <v>3</v>
      </c>
      <c r="D219" s="16">
        <v>10</v>
      </c>
      <c r="E219" s="2">
        <v>16</v>
      </c>
      <c r="F219" s="17">
        <f t="shared" si="46"/>
        <v>2</v>
      </c>
      <c r="G219" s="17">
        <f t="shared" si="47"/>
        <v>3</v>
      </c>
      <c r="H219" s="17">
        <f t="shared" si="48"/>
        <v>1</v>
      </c>
      <c r="I219" s="17">
        <v>18</v>
      </c>
      <c r="J219" s="16">
        <v>11</v>
      </c>
      <c r="K219" s="17" t="str">
        <f t="shared" si="45"/>
        <v>S</v>
      </c>
      <c r="L219" s="17"/>
      <c r="M219" s="16">
        <v>33</v>
      </c>
      <c r="N219" s="17">
        <v>3</v>
      </c>
      <c r="O219">
        <f t="shared" si="49"/>
        <v>0</v>
      </c>
      <c r="P219">
        <f t="shared" si="50"/>
        <v>0</v>
      </c>
      <c r="Q219">
        <f t="shared" si="51"/>
        <v>33</v>
      </c>
      <c r="S219" s="10">
        <f t="shared" si="52"/>
        <v>20</v>
      </c>
      <c r="T219" s="10">
        <f t="shared" si="52"/>
        <v>65</v>
      </c>
      <c r="U219" s="10">
        <f t="shared" si="52"/>
        <v>77</v>
      </c>
      <c r="W219">
        <f t="shared" si="53"/>
        <v>0</v>
      </c>
      <c r="X219">
        <f t="shared" si="53"/>
        <v>0</v>
      </c>
      <c r="Y219">
        <f t="shared" si="53"/>
        <v>83</v>
      </c>
      <c r="AA219">
        <f t="shared" si="54"/>
        <v>110</v>
      </c>
      <c r="AB219">
        <f t="shared" si="54"/>
        <v>215</v>
      </c>
      <c r="AC219">
        <f t="shared" si="54"/>
        <v>217</v>
      </c>
    </row>
    <row r="220" spans="1:29" ht="12.75">
      <c r="A220" s="1">
        <v>3</v>
      </c>
      <c r="B220" s="16">
        <v>53</v>
      </c>
      <c r="C220" s="16">
        <v>3</v>
      </c>
      <c r="D220" s="16">
        <v>11</v>
      </c>
      <c r="E220" s="2">
        <v>17</v>
      </c>
      <c r="F220" s="17">
        <f t="shared" si="46"/>
        <v>3</v>
      </c>
      <c r="G220" s="17">
        <f t="shared" si="47"/>
        <v>1</v>
      </c>
      <c r="H220" s="17">
        <f t="shared" si="48"/>
        <v>2</v>
      </c>
      <c r="I220" s="17">
        <v>23</v>
      </c>
      <c r="J220" s="16">
        <v>24</v>
      </c>
      <c r="K220" s="17" t="str">
        <f t="shared" si="45"/>
        <v>G</v>
      </c>
      <c r="L220" s="17" t="s">
        <v>116</v>
      </c>
      <c r="M220" s="16">
        <v>120</v>
      </c>
      <c r="N220" s="17">
        <v>1</v>
      </c>
      <c r="O220">
        <f t="shared" si="49"/>
        <v>120</v>
      </c>
      <c r="P220">
        <f t="shared" si="50"/>
        <v>0</v>
      </c>
      <c r="Q220">
        <f t="shared" si="51"/>
        <v>0</v>
      </c>
      <c r="S220" s="10">
        <f t="shared" si="52"/>
        <v>140</v>
      </c>
      <c r="T220" s="10">
        <f t="shared" si="52"/>
        <v>65</v>
      </c>
      <c r="U220" s="10">
        <f t="shared" si="52"/>
        <v>77</v>
      </c>
      <c r="W220">
        <f t="shared" si="53"/>
        <v>170</v>
      </c>
      <c r="X220">
        <f t="shared" si="53"/>
        <v>0</v>
      </c>
      <c r="Y220">
        <f t="shared" si="53"/>
        <v>0</v>
      </c>
      <c r="AA220">
        <f t="shared" si="54"/>
        <v>280</v>
      </c>
      <c r="AB220">
        <f t="shared" si="54"/>
        <v>215</v>
      </c>
      <c r="AC220">
        <f t="shared" si="54"/>
        <v>217</v>
      </c>
    </row>
    <row r="221" spans="1:29" ht="12.75">
      <c r="A221" s="1">
        <v>3</v>
      </c>
      <c r="B221" s="16">
        <v>54</v>
      </c>
      <c r="C221" s="16">
        <v>3</v>
      </c>
      <c r="D221" s="16">
        <v>12</v>
      </c>
      <c r="E221" s="2">
        <v>18</v>
      </c>
      <c r="F221" s="17">
        <f t="shared" si="46"/>
        <v>1</v>
      </c>
      <c r="G221" s="17">
        <f t="shared" si="47"/>
        <v>2</v>
      </c>
      <c r="H221" s="17">
        <f t="shared" si="48"/>
        <v>3</v>
      </c>
      <c r="I221" s="17">
        <v>18</v>
      </c>
      <c r="J221" s="16">
        <v>24</v>
      </c>
      <c r="K221" s="17" t="str">
        <f t="shared" si="45"/>
        <v>G</v>
      </c>
      <c r="L221" s="17"/>
      <c r="M221" s="16">
        <v>96</v>
      </c>
      <c r="N221" s="17">
        <v>3</v>
      </c>
      <c r="O221">
        <f t="shared" si="49"/>
        <v>0</v>
      </c>
      <c r="P221">
        <f t="shared" si="50"/>
        <v>0</v>
      </c>
      <c r="Q221">
        <f t="shared" si="51"/>
        <v>96</v>
      </c>
      <c r="S221" s="10">
        <f t="shared" si="52"/>
        <v>140</v>
      </c>
      <c r="T221" s="10">
        <f t="shared" si="52"/>
        <v>65</v>
      </c>
      <c r="U221" s="10">
        <f t="shared" si="52"/>
        <v>173</v>
      </c>
      <c r="W221">
        <f t="shared" si="53"/>
        <v>0</v>
      </c>
      <c r="X221">
        <f t="shared" si="53"/>
        <v>0</v>
      </c>
      <c r="Y221">
        <f t="shared" si="53"/>
        <v>146</v>
      </c>
      <c r="AA221">
        <f t="shared" si="54"/>
        <v>280</v>
      </c>
      <c r="AB221">
        <f t="shared" si="54"/>
        <v>215</v>
      </c>
      <c r="AC221">
        <f t="shared" si="54"/>
        <v>363</v>
      </c>
    </row>
    <row r="222" spans="1:29" ht="12.75">
      <c r="A222" s="1">
        <v>3</v>
      </c>
      <c r="B222" s="16">
        <v>55</v>
      </c>
      <c r="C222" s="16">
        <v>3</v>
      </c>
      <c r="D222" s="16">
        <v>13</v>
      </c>
      <c r="E222" s="2">
        <v>19</v>
      </c>
      <c r="F222" s="17">
        <f t="shared" si="46"/>
        <v>2</v>
      </c>
      <c r="G222" s="17">
        <f t="shared" si="47"/>
        <v>3</v>
      </c>
      <c r="H222" s="17">
        <f t="shared" si="48"/>
        <v>1</v>
      </c>
      <c r="I222" s="17">
        <v>18</v>
      </c>
      <c r="J222" s="16">
        <v>11</v>
      </c>
      <c r="K222" s="17" t="str">
        <f t="shared" si="45"/>
        <v>S</v>
      </c>
      <c r="L222" s="17"/>
      <c r="M222" s="16">
        <v>22</v>
      </c>
      <c r="N222" s="17">
        <v>2</v>
      </c>
      <c r="O222">
        <f t="shared" si="49"/>
        <v>0</v>
      </c>
      <c r="P222">
        <f t="shared" si="50"/>
        <v>22</v>
      </c>
      <c r="Q222">
        <f t="shared" si="51"/>
        <v>0</v>
      </c>
      <c r="S222" s="10">
        <f t="shared" si="52"/>
        <v>140</v>
      </c>
      <c r="T222" s="10">
        <f t="shared" si="52"/>
        <v>87</v>
      </c>
      <c r="U222" s="10">
        <f t="shared" si="52"/>
        <v>173</v>
      </c>
      <c r="W222">
        <f t="shared" si="53"/>
        <v>0</v>
      </c>
      <c r="X222">
        <f t="shared" si="53"/>
        <v>72</v>
      </c>
      <c r="Y222">
        <f t="shared" si="53"/>
        <v>0</v>
      </c>
      <c r="AA222">
        <f t="shared" si="54"/>
        <v>280</v>
      </c>
      <c r="AB222">
        <f t="shared" si="54"/>
        <v>287</v>
      </c>
      <c r="AC222">
        <f t="shared" si="54"/>
        <v>363</v>
      </c>
    </row>
    <row r="223" spans="1:29" ht="12.75">
      <c r="A223" s="1">
        <v>3</v>
      </c>
      <c r="B223" s="16">
        <v>56</v>
      </c>
      <c r="C223" s="16">
        <v>3</v>
      </c>
      <c r="D223" s="16">
        <v>14</v>
      </c>
      <c r="E223" s="2">
        <v>20</v>
      </c>
      <c r="F223" s="17">
        <f t="shared" si="46"/>
        <v>3</v>
      </c>
      <c r="G223" s="17">
        <f t="shared" si="47"/>
        <v>1</v>
      </c>
      <c r="H223" s="17">
        <f t="shared" si="48"/>
        <v>2</v>
      </c>
      <c r="I223" s="17">
        <v>18</v>
      </c>
      <c r="J223" s="16">
        <v>11</v>
      </c>
      <c r="K223" s="17" t="str">
        <f t="shared" si="45"/>
        <v>S</v>
      </c>
      <c r="L223" s="17" t="s">
        <v>86</v>
      </c>
      <c r="M223" s="16">
        <v>44</v>
      </c>
      <c r="N223" s="17">
        <v>1</v>
      </c>
      <c r="O223">
        <f t="shared" si="49"/>
        <v>44</v>
      </c>
      <c r="P223">
        <f t="shared" si="50"/>
        <v>0</v>
      </c>
      <c r="Q223">
        <f t="shared" si="51"/>
        <v>0</v>
      </c>
      <c r="S223" s="10">
        <f t="shared" si="52"/>
        <v>184</v>
      </c>
      <c r="T223" s="10">
        <f t="shared" si="52"/>
        <v>87</v>
      </c>
      <c r="U223" s="10">
        <f t="shared" si="52"/>
        <v>173</v>
      </c>
      <c r="W223">
        <f t="shared" si="53"/>
        <v>94</v>
      </c>
      <c r="X223">
        <f t="shared" si="53"/>
        <v>0</v>
      </c>
      <c r="Y223">
        <f t="shared" si="53"/>
        <v>0</v>
      </c>
      <c r="AA223">
        <f t="shared" si="54"/>
        <v>374</v>
      </c>
      <c r="AB223">
        <f t="shared" si="54"/>
        <v>287</v>
      </c>
      <c r="AC223">
        <f t="shared" si="54"/>
        <v>363</v>
      </c>
    </row>
    <row r="224" spans="1:29" ht="12.75">
      <c r="A224" s="1">
        <v>3</v>
      </c>
      <c r="B224" s="16">
        <v>57</v>
      </c>
      <c r="C224" s="16">
        <v>3</v>
      </c>
      <c r="D224" s="16">
        <v>15</v>
      </c>
      <c r="E224" s="2">
        <v>21</v>
      </c>
      <c r="F224" s="17">
        <f t="shared" si="46"/>
        <v>1</v>
      </c>
      <c r="G224" s="17">
        <f t="shared" si="47"/>
        <v>2</v>
      </c>
      <c r="H224" s="17">
        <f t="shared" si="48"/>
        <v>3</v>
      </c>
      <c r="I224" s="17">
        <v>18</v>
      </c>
      <c r="J224" s="16">
        <v>23</v>
      </c>
      <c r="K224" s="17" t="str">
        <f t="shared" si="45"/>
        <v>N</v>
      </c>
      <c r="L224" s="17"/>
      <c r="M224" s="16">
        <v>-46</v>
      </c>
      <c r="N224" s="17">
        <v>2</v>
      </c>
      <c r="O224">
        <f t="shared" si="49"/>
        <v>0</v>
      </c>
      <c r="P224">
        <f t="shared" si="50"/>
        <v>-46</v>
      </c>
      <c r="Q224">
        <f t="shared" si="51"/>
        <v>0</v>
      </c>
      <c r="S224" s="10">
        <f t="shared" si="52"/>
        <v>184</v>
      </c>
      <c r="T224" s="10">
        <f t="shared" si="52"/>
        <v>41</v>
      </c>
      <c r="U224" s="10">
        <f t="shared" si="52"/>
        <v>173</v>
      </c>
      <c r="W224">
        <f t="shared" si="53"/>
        <v>40</v>
      </c>
      <c r="X224">
        <f t="shared" si="53"/>
        <v>-96</v>
      </c>
      <c r="Y224">
        <f t="shared" si="53"/>
        <v>40</v>
      </c>
      <c r="AA224">
        <f t="shared" si="54"/>
        <v>414</v>
      </c>
      <c r="AB224">
        <f t="shared" si="54"/>
        <v>191</v>
      </c>
      <c r="AC224">
        <f t="shared" si="54"/>
        <v>403</v>
      </c>
    </row>
    <row r="225" spans="1:29" ht="12.75">
      <c r="A225" s="1">
        <v>3</v>
      </c>
      <c r="B225" s="16">
        <v>58</v>
      </c>
      <c r="C225" s="16">
        <v>3</v>
      </c>
      <c r="D225" s="16">
        <v>16</v>
      </c>
      <c r="E225" s="2">
        <v>1</v>
      </c>
      <c r="F225" s="17">
        <f t="shared" si="46"/>
        <v>2</v>
      </c>
      <c r="G225" s="17">
        <f t="shared" si="47"/>
        <v>3</v>
      </c>
      <c r="H225" s="17">
        <f t="shared" si="48"/>
        <v>1</v>
      </c>
      <c r="I225" s="17">
        <v>18</v>
      </c>
      <c r="J225" s="16">
        <v>12</v>
      </c>
      <c r="K225" s="17" t="str">
        <f t="shared" si="45"/>
        <v>C</v>
      </c>
      <c r="L225" s="17"/>
      <c r="M225" s="16">
        <v>-48</v>
      </c>
      <c r="N225" s="17">
        <v>2</v>
      </c>
      <c r="O225">
        <f t="shared" si="49"/>
        <v>0</v>
      </c>
      <c r="P225">
        <f t="shared" si="50"/>
        <v>-48</v>
      </c>
      <c r="Q225">
        <f t="shared" si="51"/>
        <v>0</v>
      </c>
      <c r="S225" s="10">
        <f t="shared" si="52"/>
        <v>184</v>
      </c>
      <c r="T225" s="10">
        <f t="shared" si="52"/>
        <v>-7</v>
      </c>
      <c r="U225" s="10">
        <f t="shared" si="52"/>
        <v>173</v>
      </c>
      <c r="W225">
        <f t="shared" si="53"/>
        <v>40</v>
      </c>
      <c r="X225">
        <f t="shared" si="53"/>
        <v>-98</v>
      </c>
      <c r="Y225">
        <f t="shared" si="53"/>
        <v>40</v>
      </c>
      <c r="AA225">
        <f t="shared" si="54"/>
        <v>454</v>
      </c>
      <c r="AB225">
        <f t="shared" si="54"/>
        <v>93</v>
      </c>
      <c r="AC225">
        <f t="shared" si="54"/>
        <v>443</v>
      </c>
    </row>
    <row r="226" spans="1:29" ht="12.75">
      <c r="A226" s="1">
        <v>3</v>
      </c>
      <c r="B226" s="16">
        <v>59</v>
      </c>
      <c r="C226" s="16">
        <v>3</v>
      </c>
      <c r="D226" s="16">
        <v>17</v>
      </c>
      <c r="E226" s="2">
        <v>2</v>
      </c>
      <c r="F226" s="17">
        <f t="shared" si="46"/>
        <v>3</v>
      </c>
      <c r="G226" s="17">
        <f t="shared" si="47"/>
        <v>1</v>
      </c>
      <c r="H226" s="17">
        <f t="shared" si="48"/>
        <v>2</v>
      </c>
      <c r="I226" s="17">
        <v>18</v>
      </c>
      <c r="J226" s="16">
        <v>9</v>
      </c>
      <c r="K226" s="17" t="str">
        <f t="shared" si="45"/>
        <v>D</v>
      </c>
      <c r="L226" s="17"/>
      <c r="M226" s="30">
        <v>27</v>
      </c>
      <c r="N226" s="17">
        <v>1</v>
      </c>
      <c r="O226">
        <f t="shared" si="49"/>
        <v>27</v>
      </c>
      <c r="P226">
        <f t="shared" si="50"/>
        <v>0</v>
      </c>
      <c r="Q226">
        <f t="shared" si="51"/>
        <v>0</v>
      </c>
      <c r="S226" s="10">
        <f t="shared" si="52"/>
        <v>211</v>
      </c>
      <c r="T226" s="10">
        <f t="shared" si="52"/>
        <v>-7</v>
      </c>
      <c r="U226" s="10">
        <f t="shared" si="52"/>
        <v>173</v>
      </c>
      <c r="W226">
        <f t="shared" si="53"/>
        <v>77</v>
      </c>
      <c r="X226">
        <f t="shared" si="53"/>
        <v>0</v>
      </c>
      <c r="Y226">
        <f t="shared" si="53"/>
        <v>0</v>
      </c>
      <c r="AA226">
        <f t="shared" si="54"/>
        <v>531</v>
      </c>
      <c r="AB226">
        <f t="shared" si="54"/>
        <v>93</v>
      </c>
      <c r="AC226">
        <f t="shared" si="54"/>
        <v>443</v>
      </c>
    </row>
    <row r="227" spans="1:29" ht="12.75">
      <c r="A227" s="1">
        <v>3</v>
      </c>
      <c r="B227" s="16">
        <v>60</v>
      </c>
      <c r="C227" s="16">
        <v>3</v>
      </c>
      <c r="D227" s="16">
        <v>18</v>
      </c>
      <c r="E227" s="2">
        <v>3</v>
      </c>
      <c r="F227" s="17">
        <f t="shared" si="46"/>
        <v>1</v>
      </c>
      <c r="G227" s="17">
        <f t="shared" si="47"/>
        <v>2</v>
      </c>
      <c r="H227" s="17">
        <f t="shared" si="48"/>
        <v>3</v>
      </c>
      <c r="I227" s="17">
        <v>18</v>
      </c>
      <c r="J227" s="16">
        <v>11</v>
      </c>
      <c r="K227" s="17" t="str">
        <f t="shared" si="45"/>
        <v>S</v>
      </c>
      <c r="L227" s="17" t="s">
        <v>86</v>
      </c>
      <c r="M227" s="16">
        <v>55</v>
      </c>
      <c r="N227" s="17">
        <v>1</v>
      </c>
      <c r="O227">
        <f t="shared" si="49"/>
        <v>55</v>
      </c>
      <c r="P227">
        <f t="shared" si="50"/>
        <v>0</v>
      </c>
      <c r="Q227">
        <f t="shared" si="51"/>
        <v>0</v>
      </c>
      <c r="S227" s="10">
        <f t="shared" si="52"/>
        <v>266</v>
      </c>
      <c r="T227" s="10">
        <f t="shared" si="52"/>
        <v>-7</v>
      </c>
      <c r="U227" s="10">
        <f t="shared" si="52"/>
        <v>173</v>
      </c>
      <c r="W227">
        <f t="shared" si="53"/>
        <v>105</v>
      </c>
      <c r="X227">
        <f t="shared" si="53"/>
        <v>0</v>
      </c>
      <c r="Y227">
        <f t="shared" si="53"/>
        <v>0</v>
      </c>
      <c r="AA227">
        <f t="shared" si="54"/>
        <v>636</v>
      </c>
      <c r="AB227">
        <f t="shared" si="54"/>
        <v>93</v>
      </c>
      <c r="AC227">
        <f t="shared" si="54"/>
        <v>443</v>
      </c>
    </row>
    <row r="228" spans="1:29" ht="12.75">
      <c r="A228" s="1">
        <v>3</v>
      </c>
      <c r="B228" s="16">
        <v>61</v>
      </c>
      <c r="C228" s="16">
        <v>3</v>
      </c>
      <c r="D228" s="16">
        <v>19</v>
      </c>
      <c r="E228" s="2">
        <v>4</v>
      </c>
      <c r="F228" s="17">
        <f t="shared" si="46"/>
        <v>2</v>
      </c>
      <c r="G228" s="17">
        <f t="shared" si="47"/>
        <v>3</v>
      </c>
      <c r="H228" s="17">
        <f t="shared" si="48"/>
        <v>1</v>
      </c>
      <c r="I228" s="17">
        <v>18</v>
      </c>
      <c r="J228" s="16">
        <v>24</v>
      </c>
      <c r="K228" s="17" t="str">
        <f t="shared" si="45"/>
        <v>G</v>
      </c>
      <c r="L228" s="17" t="s">
        <v>86</v>
      </c>
      <c r="M228" s="16">
        <v>144</v>
      </c>
      <c r="N228" s="17">
        <v>1</v>
      </c>
      <c r="O228">
        <f t="shared" si="49"/>
        <v>144</v>
      </c>
      <c r="P228">
        <f t="shared" si="50"/>
        <v>0</v>
      </c>
      <c r="Q228">
        <f t="shared" si="51"/>
        <v>0</v>
      </c>
      <c r="S228" s="10">
        <f t="shared" si="52"/>
        <v>410</v>
      </c>
      <c r="T228" s="10">
        <f t="shared" si="52"/>
        <v>-7</v>
      </c>
      <c r="U228" s="10">
        <f t="shared" si="52"/>
        <v>173</v>
      </c>
      <c r="W228">
        <f t="shared" si="53"/>
        <v>194</v>
      </c>
      <c r="X228">
        <f t="shared" si="53"/>
        <v>0</v>
      </c>
      <c r="Y228">
        <f t="shared" si="53"/>
        <v>0</v>
      </c>
      <c r="AA228">
        <f t="shared" si="54"/>
        <v>830</v>
      </c>
      <c r="AB228">
        <f t="shared" si="54"/>
        <v>93</v>
      </c>
      <c r="AC228">
        <f t="shared" si="54"/>
        <v>443</v>
      </c>
    </row>
    <row r="229" spans="1:29" ht="12.75">
      <c r="A229" s="1">
        <v>3</v>
      </c>
      <c r="B229" s="16">
        <v>62</v>
      </c>
      <c r="C229" s="16">
        <v>3</v>
      </c>
      <c r="D229" s="16">
        <v>20</v>
      </c>
      <c r="E229" s="2">
        <v>5</v>
      </c>
      <c r="F229" s="17">
        <f t="shared" si="46"/>
        <v>3</v>
      </c>
      <c r="G229" s="17">
        <f t="shared" si="47"/>
        <v>1</v>
      </c>
      <c r="H229" s="17">
        <f t="shared" si="48"/>
        <v>2</v>
      </c>
      <c r="I229" s="17">
        <v>18</v>
      </c>
      <c r="J229" s="16">
        <v>9</v>
      </c>
      <c r="K229" s="17" t="str">
        <f t="shared" si="45"/>
        <v>D</v>
      </c>
      <c r="L229" s="17"/>
      <c r="M229" s="16">
        <v>36</v>
      </c>
      <c r="N229" s="17">
        <v>1</v>
      </c>
      <c r="O229">
        <f t="shared" si="49"/>
        <v>36</v>
      </c>
      <c r="P229">
        <f t="shared" si="50"/>
        <v>0</v>
      </c>
      <c r="Q229">
        <f t="shared" si="51"/>
        <v>0</v>
      </c>
      <c r="S229" s="10">
        <f t="shared" si="52"/>
        <v>446</v>
      </c>
      <c r="T229" s="10">
        <f t="shared" si="52"/>
        <v>-7</v>
      </c>
      <c r="U229" s="10">
        <f t="shared" si="52"/>
        <v>173</v>
      </c>
      <c r="W229">
        <f t="shared" si="53"/>
        <v>86</v>
      </c>
      <c r="X229">
        <f t="shared" si="53"/>
        <v>0</v>
      </c>
      <c r="Y229">
        <f t="shared" si="53"/>
        <v>0</v>
      </c>
      <c r="AA229">
        <f t="shared" si="54"/>
        <v>916</v>
      </c>
      <c r="AB229">
        <f t="shared" si="54"/>
        <v>93</v>
      </c>
      <c r="AC229">
        <f t="shared" si="54"/>
        <v>443</v>
      </c>
    </row>
    <row r="230" spans="1:29" ht="12.75">
      <c r="A230" s="1">
        <v>3</v>
      </c>
      <c r="B230" s="16">
        <v>63</v>
      </c>
      <c r="C230" s="16">
        <v>3</v>
      </c>
      <c r="D230" s="16">
        <v>21</v>
      </c>
      <c r="E230" s="2">
        <v>6</v>
      </c>
      <c r="F230" s="17">
        <f t="shared" si="46"/>
        <v>1</v>
      </c>
      <c r="G230" s="17">
        <f t="shared" si="47"/>
        <v>2</v>
      </c>
      <c r="H230" s="17">
        <f t="shared" si="48"/>
        <v>3</v>
      </c>
      <c r="I230" s="17">
        <v>18</v>
      </c>
      <c r="J230" s="16">
        <v>12</v>
      </c>
      <c r="K230" s="17" t="str">
        <f aca="true" t="shared" si="55" ref="K230:K252">IF(J230=24,"G",IF(J230=12,"C",IF(J230=11,"S",IF(J230=10,"H",IF(J230=9,"D","N")))))</f>
        <v>C</v>
      </c>
      <c r="L230" s="17"/>
      <c r="M230" s="16">
        <v>24</v>
      </c>
      <c r="N230" s="17">
        <v>1</v>
      </c>
      <c r="O230">
        <f t="shared" si="49"/>
        <v>24</v>
      </c>
      <c r="P230">
        <f t="shared" si="50"/>
        <v>0</v>
      </c>
      <c r="Q230">
        <f t="shared" si="51"/>
        <v>0</v>
      </c>
      <c r="S230" s="10">
        <f t="shared" si="52"/>
        <v>470</v>
      </c>
      <c r="T230" s="10">
        <f t="shared" si="52"/>
        <v>-7</v>
      </c>
      <c r="U230" s="10">
        <f t="shared" si="52"/>
        <v>173</v>
      </c>
      <c r="W230">
        <f t="shared" si="53"/>
        <v>74</v>
      </c>
      <c r="X230">
        <f t="shared" si="53"/>
        <v>0</v>
      </c>
      <c r="Y230">
        <f t="shared" si="53"/>
        <v>0</v>
      </c>
      <c r="AA230">
        <f t="shared" si="54"/>
        <v>990</v>
      </c>
      <c r="AB230">
        <f t="shared" si="54"/>
        <v>93</v>
      </c>
      <c r="AC230">
        <f t="shared" si="54"/>
        <v>443</v>
      </c>
    </row>
    <row r="231" spans="2:14" ht="12.75">
      <c r="B231" s="16"/>
      <c r="C231" s="16"/>
      <c r="D231" s="16"/>
      <c r="F231" s="17"/>
      <c r="G231" s="17"/>
      <c r="H231" s="17"/>
      <c r="I231" s="17"/>
      <c r="J231" s="16"/>
      <c r="K231" s="17"/>
      <c r="L231" s="17"/>
      <c r="M231" s="16"/>
      <c r="N231" s="17"/>
    </row>
    <row r="232" spans="1:29" ht="12.75">
      <c r="A232" s="1">
        <v>3</v>
      </c>
      <c r="B232" s="10">
        <v>64</v>
      </c>
      <c r="C232" s="10">
        <v>4</v>
      </c>
      <c r="D232" s="10">
        <v>1</v>
      </c>
      <c r="E232" s="20">
        <v>1</v>
      </c>
      <c r="F232" s="21">
        <f aca="true" t="shared" si="56" ref="F232:F252">1+MOD(E232,3)</f>
        <v>2</v>
      </c>
      <c r="G232" s="21">
        <f t="shared" si="47"/>
        <v>3</v>
      </c>
      <c r="H232" s="21">
        <f t="shared" si="48"/>
        <v>1</v>
      </c>
      <c r="I232" s="21">
        <v>0</v>
      </c>
      <c r="J232" s="10">
        <v>0</v>
      </c>
      <c r="K232" s="21" t="str">
        <f t="shared" si="55"/>
        <v>N</v>
      </c>
      <c r="L232" s="21"/>
      <c r="M232" s="10">
        <v>0</v>
      </c>
      <c r="N232" s="21">
        <v>2</v>
      </c>
      <c r="O232">
        <f t="shared" si="49"/>
        <v>0</v>
      </c>
      <c r="P232">
        <f t="shared" si="50"/>
        <v>0</v>
      </c>
      <c r="Q232">
        <f t="shared" si="51"/>
        <v>0</v>
      </c>
      <c r="S232" s="10">
        <f t="shared" si="52"/>
        <v>0</v>
      </c>
      <c r="T232" s="10">
        <f t="shared" si="52"/>
        <v>0</v>
      </c>
      <c r="U232" s="10">
        <f t="shared" si="52"/>
        <v>0</v>
      </c>
      <c r="W232">
        <f t="shared" si="53"/>
        <v>0</v>
      </c>
      <c r="X232">
        <f t="shared" si="53"/>
        <v>0</v>
      </c>
      <c r="Y232">
        <f t="shared" si="53"/>
        <v>0</v>
      </c>
      <c r="AA232">
        <f t="shared" si="54"/>
        <v>0</v>
      </c>
      <c r="AB232">
        <f t="shared" si="54"/>
        <v>0</v>
      </c>
      <c r="AC232">
        <f t="shared" si="54"/>
        <v>0</v>
      </c>
    </row>
    <row r="233" spans="1:29" ht="12.75">
      <c r="A233" s="1">
        <v>3</v>
      </c>
      <c r="B233" s="10">
        <v>65</v>
      </c>
      <c r="C233" s="10">
        <v>4</v>
      </c>
      <c r="D233" s="10">
        <v>2</v>
      </c>
      <c r="E233" s="20">
        <v>2</v>
      </c>
      <c r="F233" s="21">
        <f t="shared" si="56"/>
        <v>3</v>
      </c>
      <c r="G233" s="21">
        <f t="shared" si="47"/>
        <v>1</v>
      </c>
      <c r="H233" s="21">
        <f t="shared" si="48"/>
        <v>2</v>
      </c>
      <c r="I233" s="21">
        <v>20</v>
      </c>
      <c r="J233" s="10">
        <v>11</v>
      </c>
      <c r="K233" s="21" t="str">
        <f t="shared" si="55"/>
        <v>S</v>
      </c>
      <c r="L233" s="21"/>
      <c r="M233" s="10">
        <v>33</v>
      </c>
      <c r="N233" s="21">
        <v>2</v>
      </c>
      <c r="O233">
        <f t="shared" si="49"/>
        <v>0</v>
      </c>
      <c r="P233">
        <f t="shared" si="50"/>
        <v>33</v>
      </c>
      <c r="Q233">
        <f t="shared" si="51"/>
        <v>0</v>
      </c>
      <c r="S233" s="10">
        <f t="shared" si="52"/>
        <v>0</v>
      </c>
      <c r="T233" s="10">
        <f t="shared" si="52"/>
        <v>33</v>
      </c>
      <c r="U233" s="10">
        <f t="shared" si="52"/>
        <v>0</v>
      </c>
      <c r="W233">
        <f t="shared" si="53"/>
        <v>0</v>
      </c>
      <c r="X233">
        <f t="shared" si="53"/>
        <v>83</v>
      </c>
      <c r="Y233">
        <f t="shared" si="53"/>
        <v>0</v>
      </c>
      <c r="AA233">
        <f t="shared" si="54"/>
        <v>0</v>
      </c>
      <c r="AB233">
        <f t="shared" si="54"/>
        <v>83</v>
      </c>
      <c r="AC233">
        <f t="shared" si="54"/>
        <v>0</v>
      </c>
    </row>
    <row r="234" spans="1:29" ht="12.75">
      <c r="A234" s="1">
        <v>3</v>
      </c>
      <c r="B234" s="10">
        <v>66</v>
      </c>
      <c r="C234" s="10">
        <v>4</v>
      </c>
      <c r="D234" s="10">
        <v>3</v>
      </c>
      <c r="E234" s="20">
        <v>3</v>
      </c>
      <c r="F234" s="21">
        <f t="shared" si="56"/>
        <v>1</v>
      </c>
      <c r="G234" s="21">
        <f t="shared" si="47"/>
        <v>2</v>
      </c>
      <c r="H234" s="21">
        <f t="shared" si="48"/>
        <v>3</v>
      </c>
      <c r="I234" s="21">
        <v>18</v>
      </c>
      <c r="J234" s="10">
        <v>12</v>
      </c>
      <c r="K234" s="21" t="str">
        <f t="shared" si="55"/>
        <v>C</v>
      </c>
      <c r="L234" s="21"/>
      <c r="M234" s="10">
        <v>48</v>
      </c>
      <c r="N234" s="21">
        <v>1</v>
      </c>
      <c r="O234">
        <f t="shared" si="49"/>
        <v>48</v>
      </c>
      <c r="P234">
        <f t="shared" si="50"/>
        <v>0</v>
      </c>
      <c r="Q234">
        <f t="shared" si="51"/>
        <v>0</v>
      </c>
      <c r="S234" s="10">
        <f t="shared" si="52"/>
        <v>48</v>
      </c>
      <c r="T234" s="10">
        <f t="shared" si="52"/>
        <v>33</v>
      </c>
      <c r="U234" s="10">
        <f t="shared" si="52"/>
        <v>0</v>
      </c>
      <c r="W234">
        <f t="shared" si="53"/>
        <v>98</v>
      </c>
      <c r="X234">
        <f t="shared" si="53"/>
        <v>0</v>
      </c>
      <c r="Y234">
        <f t="shared" si="53"/>
        <v>0</v>
      </c>
      <c r="AA234">
        <f t="shared" si="54"/>
        <v>98</v>
      </c>
      <c r="AB234">
        <f t="shared" si="54"/>
        <v>83</v>
      </c>
      <c r="AC234">
        <f t="shared" si="54"/>
        <v>0</v>
      </c>
    </row>
    <row r="235" spans="1:29" ht="12.75">
      <c r="A235" s="1">
        <v>3</v>
      </c>
      <c r="B235" s="10">
        <v>67</v>
      </c>
      <c r="C235" s="10">
        <v>4</v>
      </c>
      <c r="D235" s="10">
        <v>4</v>
      </c>
      <c r="E235" s="20">
        <v>4</v>
      </c>
      <c r="F235" s="21">
        <f t="shared" si="56"/>
        <v>2</v>
      </c>
      <c r="G235" s="21">
        <f t="shared" si="47"/>
        <v>3</v>
      </c>
      <c r="H235" s="21">
        <f t="shared" si="48"/>
        <v>1</v>
      </c>
      <c r="I235" s="21">
        <v>18</v>
      </c>
      <c r="J235" s="10">
        <v>24</v>
      </c>
      <c r="K235" s="21" t="str">
        <f t="shared" si="55"/>
        <v>G</v>
      </c>
      <c r="L235" s="21"/>
      <c r="M235" s="10">
        <v>120</v>
      </c>
      <c r="N235" s="21">
        <v>1</v>
      </c>
      <c r="O235">
        <f t="shared" si="49"/>
        <v>120</v>
      </c>
      <c r="P235">
        <f t="shared" si="50"/>
        <v>0</v>
      </c>
      <c r="Q235">
        <f t="shared" si="51"/>
        <v>0</v>
      </c>
      <c r="S235" s="10">
        <f t="shared" si="52"/>
        <v>168</v>
      </c>
      <c r="T235" s="10">
        <f t="shared" si="52"/>
        <v>33</v>
      </c>
      <c r="U235" s="10">
        <f t="shared" si="52"/>
        <v>0</v>
      </c>
      <c r="W235">
        <f t="shared" si="53"/>
        <v>170</v>
      </c>
      <c r="X235">
        <f t="shared" si="53"/>
        <v>0</v>
      </c>
      <c r="Y235">
        <f t="shared" si="53"/>
        <v>0</v>
      </c>
      <c r="AA235">
        <f t="shared" si="54"/>
        <v>268</v>
      </c>
      <c r="AB235">
        <f t="shared" si="54"/>
        <v>83</v>
      </c>
      <c r="AC235">
        <f t="shared" si="54"/>
        <v>0</v>
      </c>
    </row>
    <row r="236" spans="1:29" ht="12.75">
      <c r="A236" s="1">
        <v>3</v>
      </c>
      <c r="B236" s="10">
        <v>68</v>
      </c>
      <c r="C236" s="10">
        <v>4</v>
      </c>
      <c r="D236" s="10">
        <v>5</v>
      </c>
      <c r="E236" s="20">
        <v>5</v>
      </c>
      <c r="F236" s="21">
        <f t="shared" si="56"/>
        <v>3</v>
      </c>
      <c r="G236" s="21">
        <f t="shared" si="47"/>
        <v>1</v>
      </c>
      <c r="H236" s="21">
        <f t="shared" si="48"/>
        <v>2</v>
      </c>
      <c r="I236" s="21">
        <v>30</v>
      </c>
      <c r="J236" s="10">
        <v>10</v>
      </c>
      <c r="K236" s="21" t="str">
        <f t="shared" si="55"/>
        <v>H</v>
      </c>
      <c r="L236" s="21"/>
      <c r="M236" s="10">
        <v>40</v>
      </c>
      <c r="N236" s="21">
        <v>1</v>
      </c>
      <c r="O236">
        <f t="shared" si="49"/>
        <v>40</v>
      </c>
      <c r="P236">
        <f t="shared" si="50"/>
        <v>0</v>
      </c>
      <c r="Q236">
        <f t="shared" si="51"/>
        <v>0</v>
      </c>
      <c r="S236" s="10">
        <f t="shared" si="52"/>
        <v>208</v>
      </c>
      <c r="T236" s="10">
        <f t="shared" si="52"/>
        <v>33</v>
      </c>
      <c r="U236" s="10">
        <f t="shared" si="52"/>
        <v>0</v>
      </c>
      <c r="W236">
        <f t="shared" si="53"/>
        <v>90</v>
      </c>
      <c r="X236">
        <f t="shared" si="53"/>
        <v>0</v>
      </c>
      <c r="Y236">
        <f t="shared" si="53"/>
        <v>0</v>
      </c>
      <c r="AA236">
        <f t="shared" si="54"/>
        <v>358</v>
      </c>
      <c r="AB236">
        <f t="shared" si="54"/>
        <v>83</v>
      </c>
      <c r="AC236">
        <f t="shared" si="54"/>
        <v>0</v>
      </c>
    </row>
    <row r="237" spans="1:29" ht="12.75">
      <c r="A237" s="1">
        <v>3</v>
      </c>
      <c r="B237" s="10">
        <v>69</v>
      </c>
      <c r="C237" s="10">
        <v>4</v>
      </c>
      <c r="D237" s="10">
        <v>6</v>
      </c>
      <c r="E237" s="20">
        <v>6</v>
      </c>
      <c r="F237" s="21">
        <f t="shared" si="56"/>
        <v>1</v>
      </c>
      <c r="G237" s="21">
        <f t="shared" si="47"/>
        <v>2</v>
      </c>
      <c r="H237" s="21">
        <f t="shared" si="48"/>
        <v>3</v>
      </c>
      <c r="I237" s="21">
        <v>18</v>
      </c>
      <c r="J237" s="10">
        <v>24</v>
      </c>
      <c r="K237" s="21" t="str">
        <f t="shared" si="55"/>
        <v>G</v>
      </c>
      <c r="L237" s="21" t="s">
        <v>86</v>
      </c>
      <c r="M237" s="10">
        <v>72</v>
      </c>
      <c r="N237" s="21">
        <v>1</v>
      </c>
      <c r="O237">
        <f t="shared" si="49"/>
        <v>72</v>
      </c>
      <c r="P237">
        <f t="shared" si="50"/>
        <v>0</v>
      </c>
      <c r="Q237">
        <f t="shared" si="51"/>
        <v>0</v>
      </c>
      <c r="S237" s="10">
        <f t="shared" si="52"/>
        <v>280</v>
      </c>
      <c r="T237" s="10">
        <f t="shared" si="52"/>
        <v>33</v>
      </c>
      <c r="U237" s="10">
        <f t="shared" si="52"/>
        <v>0</v>
      </c>
      <c r="W237">
        <f t="shared" si="53"/>
        <v>122</v>
      </c>
      <c r="X237">
        <f t="shared" si="53"/>
        <v>0</v>
      </c>
      <c r="Y237">
        <f t="shared" si="53"/>
        <v>0</v>
      </c>
      <c r="AA237">
        <f t="shared" si="54"/>
        <v>480</v>
      </c>
      <c r="AB237">
        <f t="shared" si="54"/>
        <v>83</v>
      </c>
      <c r="AC237">
        <f t="shared" si="54"/>
        <v>0</v>
      </c>
    </row>
    <row r="238" spans="1:29" ht="12.75">
      <c r="A238" s="1">
        <v>3</v>
      </c>
      <c r="B238" s="10">
        <v>70</v>
      </c>
      <c r="C238" s="10">
        <v>4</v>
      </c>
      <c r="D238" s="10">
        <v>7</v>
      </c>
      <c r="E238" s="20">
        <v>7</v>
      </c>
      <c r="F238" s="21">
        <f t="shared" si="56"/>
        <v>2</v>
      </c>
      <c r="G238" s="21">
        <f t="shared" si="47"/>
        <v>3</v>
      </c>
      <c r="H238" s="21">
        <f t="shared" si="48"/>
        <v>1</v>
      </c>
      <c r="I238" s="21">
        <v>33</v>
      </c>
      <c r="J238" s="10">
        <v>12</v>
      </c>
      <c r="K238" s="21" t="str">
        <f t="shared" si="55"/>
        <v>C</v>
      </c>
      <c r="L238" s="21"/>
      <c r="M238" s="10">
        <v>36</v>
      </c>
      <c r="N238" s="21">
        <v>2</v>
      </c>
      <c r="O238">
        <f t="shared" si="49"/>
        <v>0</v>
      </c>
      <c r="P238">
        <f t="shared" si="50"/>
        <v>36</v>
      </c>
      <c r="Q238">
        <f t="shared" si="51"/>
        <v>0</v>
      </c>
      <c r="S238" s="10">
        <f t="shared" si="52"/>
        <v>280</v>
      </c>
      <c r="T238" s="10">
        <f t="shared" si="52"/>
        <v>69</v>
      </c>
      <c r="U238" s="10">
        <f t="shared" si="52"/>
        <v>0</v>
      </c>
      <c r="W238">
        <f t="shared" si="53"/>
        <v>0</v>
      </c>
      <c r="X238">
        <f t="shared" si="53"/>
        <v>86</v>
      </c>
      <c r="Y238">
        <f t="shared" si="53"/>
        <v>0</v>
      </c>
      <c r="AA238">
        <f t="shared" si="54"/>
        <v>480</v>
      </c>
      <c r="AB238">
        <f t="shared" si="54"/>
        <v>169</v>
      </c>
      <c r="AC238">
        <f t="shared" si="54"/>
        <v>0</v>
      </c>
    </row>
    <row r="239" spans="1:29" ht="12.75">
      <c r="A239" s="1">
        <v>3</v>
      </c>
      <c r="B239" s="10">
        <v>71</v>
      </c>
      <c r="C239" s="10">
        <v>4</v>
      </c>
      <c r="D239" s="10">
        <v>8</v>
      </c>
      <c r="E239" s="20">
        <v>8</v>
      </c>
      <c r="F239" s="21">
        <f t="shared" si="56"/>
        <v>3</v>
      </c>
      <c r="G239" s="21">
        <f t="shared" si="47"/>
        <v>1</v>
      </c>
      <c r="H239" s="21">
        <f t="shared" si="48"/>
        <v>2</v>
      </c>
      <c r="I239" s="21">
        <v>18</v>
      </c>
      <c r="J239" s="10">
        <v>24</v>
      </c>
      <c r="K239" s="21" t="str">
        <f t="shared" si="55"/>
        <v>G</v>
      </c>
      <c r="L239" s="21"/>
      <c r="M239" s="10">
        <v>-96</v>
      </c>
      <c r="N239" s="21">
        <v>1</v>
      </c>
      <c r="O239">
        <f t="shared" si="49"/>
        <v>-96</v>
      </c>
      <c r="P239">
        <f t="shared" si="50"/>
        <v>0</v>
      </c>
      <c r="Q239">
        <f t="shared" si="51"/>
        <v>0</v>
      </c>
      <c r="S239" s="10">
        <f t="shared" si="52"/>
        <v>184</v>
      </c>
      <c r="T239" s="10">
        <f t="shared" si="52"/>
        <v>69</v>
      </c>
      <c r="U239" s="10">
        <f t="shared" si="52"/>
        <v>0</v>
      </c>
      <c r="W239">
        <f t="shared" si="53"/>
        <v>-146</v>
      </c>
      <c r="X239">
        <f t="shared" si="53"/>
        <v>40</v>
      </c>
      <c r="Y239">
        <f t="shared" si="53"/>
        <v>40</v>
      </c>
      <c r="AA239">
        <f t="shared" si="54"/>
        <v>334</v>
      </c>
      <c r="AB239">
        <f t="shared" si="54"/>
        <v>209</v>
      </c>
      <c r="AC239">
        <f t="shared" si="54"/>
        <v>40</v>
      </c>
    </row>
    <row r="240" spans="1:29" ht="12.75">
      <c r="A240" s="1">
        <v>3</v>
      </c>
      <c r="B240" s="10">
        <v>72</v>
      </c>
      <c r="C240" s="10">
        <v>4</v>
      </c>
      <c r="D240" s="10">
        <v>9</v>
      </c>
      <c r="E240" s="20">
        <v>9</v>
      </c>
      <c r="F240" s="21">
        <f t="shared" si="56"/>
        <v>1</v>
      </c>
      <c r="G240" s="21">
        <f t="shared" si="47"/>
        <v>2</v>
      </c>
      <c r="H240" s="21">
        <f t="shared" si="48"/>
        <v>3</v>
      </c>
      <c r="I240" s="21">
        <v>0</v>
      </c>
      <c r="J240" s="10">
        <v>0</v>
      </c>
      <c r="K240" s="21" t="str">
        <f t="shared" si="55"/>
        <v>N</v>
      </c>
      <c r="L240" s="21"/>
      <c r="M240" s="10">
        <v>0</v>
      </c>
      <c r="N240" s="21">
        <v>1</v>
      </c>
      <c r="O240">
        <f t="shared" si="49"/>
        <v>0</v>
      </c>
      <c r="P240">
        <f t="shared" si="50"/>
        <v>0</v>
      </c>
      <c r="Q240">
        <f t="shared" si="51"/>
        <v>0</v>
      </c>
      <c r="S240" s="10">
        <f t="shared" si="52"/>
        <v>184</v>
      </c>
      <c r="T240" s="10">
        <f t="shared" si="52"/>
        <v>69</v>
      </c>
      <c r="U240" s="10">
        <f t="shared" si="52"/>
        <v>0</v>
      </c>
      <c r="W240">
        <f t="shared" si="53"/>
        <v>0</v>
      </c>
      <c r="X240">
        <f t="shared" si="53"/>
        <v>0</v>
      </c>
      <c r="Y240">
        <f t="shared" si="53"/>
        <v>0</v>
      </c>
      <c r="AA240">
        <f t="shared" si="54"/>
        <v>334</v>
      </c>
      <c r="AB240">
        <f t="shared" si="54"/>
        <v>209</v>
      </c>
      <c r="AC240">
        <f t="shared" si="54"/>
        <v>40</v>
      </c>
    </row>
    <row r="241" spans="1:29" ht="12.75">
      <c r="A241" s="1">
        <v>3</v>
      </c>
      <c r="B241" s="10">
        <v>73</v>
      </c>
      <c r="C241" s="10">
        <v>4</v>
      </c>
      <c r="D241" s="10">
        <v>10</v>
      </c>
      <c r="E241" s="20">
        <v>10</v>
      </c>
      <c r="F241" s="21">
        <f t="shared" si="56"/>
        <v>2</v>
      </c>
      <c r="G241" s="21">
        <f t="shared" si="47"/>
        <v>3</v>
      </c>
      <c r="H241" s="21">
        <f t="shared" si="48"/>
        <v>1</v>
      </c>
      <c r="I241" s="21">
        <v>36</v>
      </c>
      <c r="J241" s="10">
        <v>24</v>
      </c>
      <c r="K241" s="21" t="str">
        <f t="shared" si="55"/>
        <v>G</v>
      </c>
      <c r="L241" s="21"/>
      <c r="M241" s="10">
        <v>-192</v>
      </c>
      <c r="N241" s="21">
        <v>2</v>
      </c>
      <c r="O241">
        <f t="shared" si="49"/>
        <v>0</v>
      </c>
      <c r="P241">
        <f t="shared" si="50"/>
        <v>-192</v>
      </c>
      <c r="Q241">
        <f t="shared" si="51"/>
        <v>0</v>
      </c>
      <c r="S241" s="10">
        <f t="shared" si="52"/>
        <v>184</v>
      </c>
      <c r="T241" s="10">
        <f t="shared" si="52"/>
        <v>-123</v>
      </c>
      <c r="U241" s="10">
        <f t="shared" si="52"/>
        <v>0</v>
      </c>
      <c r="W241">
        <f t="shared" si="53"/>
        <v>40</v>
      </c>
      <c r="X241">
        <f t="shared" si="53"/>
        <v>-242</v>
      </c>
      <c r="Y241">
        <f t="shared" si="53"/>
        <v>40</v>
      </c>
      <c r="AA241">
        <f t="shared" si="54"/>
        <v>374</v>
      </c>
      <c r="AB241">
        <f t="shared" si="54"/>
        <v>-33</v>
      </c>
      <c r="AC241">
        <f t="shared" si="54"/>
        <v>80</v>
      </c>
    </row>
    <row r="242" spans="1:29" ht="12.75">
      <c r="A242" s="1">
        <v>3</v>
      </c>
      <c r="B242" s="10">
        <v>74</v>
      </c>
      <c r="C242" s="10">
        <v>4</v>
      </c>
      <c r="D242" s="10">
        <v>11</v>
      </c>
      <c r="E242" s="20">
        <v>11</v>
      </c>
      <c r="F242" s="21">
        <f t="shared" si="56"/>
        <v>3</v>
      </c>
      <c r="G242" s="21">
        <f t="shared" si="47"/>
        <v>1</v>
      </c>
      <c r="H242" s="21">
        <f t="shared" si="48"/>
        <v>2</v>
      </c>
      <c r="I242" s="21">
        <v>27</v>
      </c>
      <c r="J242" s="10">
        <v>9</v>
      </c>
      <c r="K242" s="21" t="str">
        <f t="shared" si="55"/>
        <v>D</v>
      </c>
      <c r="L242" s="21" t="s">
        <v>94</v>
      </c>
      <c r="M242" s="10">
        <v>27</v>
      </c>
      <c r="N242" s="21">
        <v>2</v>
      </c>
      <c r="O242">
        <f t="shared" si="49"/>
        <v>0</v>
      </c>
      <c r="P242">
        <f t="shared" si="50"/>
        <v>27</v>
      </c>
      <c r="Q242">
        <f t="shared" si="51"/>
        <v>0</v>
      </c>
      <c r="S242" s="10">
        <f t="shared" si="52"/>
        <v>184</v>
      </c>
      <c r="T242" s="10">
        <f t="shared" si="52"/>
        <v>-96</v>
      </c>
      <c r="U242" s="10">
        <f t="shared" si="52"/>
        <v>0</v>
      </c>
      <c r="W242">
        <f t="shared" si="53"/>
        <v>0</v>
      </c>
      <c r="X242">
        <f t="shared" si="53"/>
        <v>77</v>
      </c>
      <c r="Y242">
        <f t="shared" si="53"/>
        <v>0</v>
      </c>
      <c r="AA242">
        <f t="shared" si="54"/>
        <v>374</v>
      </c>
      <c r="AB242">
        <f t="shared" si="54"/>
        <v>44</v>
      </c>
      <c r="AC242">
        <f t="shared" si="54"/>
        <v>80</v>
      </c>
    </row>
    <row r="243" spans="1:29" ht="12.75">
      <c r="A243" s="1">
        <v>3</v>
      </c>
      <c r="B243" s="10">
        <v>75</v>
      </c>
      <c r="C243" s="10">
        <v>4</v>
      </c>
      <c r="D243" s="10">
        <v>12</v>
      </c>
      <c r="E243" s="20">
        <v>12</v>
      </c>
      <c r="F243" s="21">
        <f t="shared" si="56"/>
        <v>1</v>
      </c>
      <c r="G243" s="21">
        <f t="shared" si="47"/>
        <v>2</v>
      </c>
      <c r="H243" s="21">
        <f t="shared" si="48"/>
        <v>3</v>
      </c>
      <c r="I243" s="21">
        <v>18</v>
      </c>
      <c r="J243" s="10">
        <v>10</v>
      </c>
      <c r="K243" s="21" t="str">
        <f t="shared" si="55"/>
        <v>H</v>
      </c>
      <c r="L243" s="21"/>
      <c r="M243" s="10">
        <v>20</v>
      </c>
      <c r="N243" s="21">
        <v>2</v>
      </c>
      <c r="O243">
        <f t="shared" si="49"/>
        <v>0</v>
      </c>
      <c r="P243">
        <f t="shared" si="50"/>
        <v>20</v>
      </c>
      <c r="Q243">
        <f t="shared" si="51"/>
        <v>0</v>
      </c>
      <c r="S243" s="10">
        <f t="shared" si="52"/>
        <v>184</v>
      </c>
      <c r="T243" s="10">
        <f t="shared" si="52"/>
        <v>-76</v>
      </c>
      <c r="U243" s="10">
        <f t="shared" si="52"/>
        <v>0</v>
      </c>
      <c r="W243">
        <f t="shared" si="53"/>
        <v>0</v>
      </c>
      <c r="X243">
        <f t="shared" si="53"/>
        <v>70</v>
      </c>
      <c r="Y243">
        <f t="shared" si="53"/>
        <v>0</v>
      </c>
      <c r="AA243">
        <f t="shared" si="54"/>
        <v>374</v>
      </c>
      <c r="AB243">
        <f t="shared" si="54"/>
        <v>114</v>
      </c>
      <c r="AC243">
        <f t="shared" si="54"/>
        <v>80</v>
      </c>
    </row>
    <row r="244" spans="1:29" ht="12.75">
      <c r="A244" s="1">
        <v>3</v>
      </c>
      <c r="B244" s="10">
        <v>76</v>
      </c>
      <c r="C244" s="10">
        <v>4</v>
      </c>
      <c r="D244" s="10">
        <v>13</v>
      </c>
      <c r="E244" s="20">
        <v>13</v>
      </c>
      <c r="F244" s="21">
        <f t="shared" si="56"/>
        <v>2</v>
      </c>
      <c r="G244" s="21">
        <f t="shared" si="47"/>
        <v>3</v>
      </c>
      <c r="H244" s="21">
        <f t="shared" si="48"/>
        <v>1</v>
      </c>
      <c r="I244" s="21">
        <v>18</v>
      </c>
      <c r="J244" s="10">
        <v>10</v>
      </c>
      <c r="K244" s="21" t="str">
        <f t="shared" si="55"/>
        <v>H</v>
      </c>
      <c r="L244" s="21"/>
      <c r="M244" s="10">
        <v>30</v>
      </c>
      <c r="N244" s="21">
        <v>2</v>
      </c>
      <c r="O244">
        <f t="shared" si="49"/>
        <v>0</v>
      </c>
      <c r="P244">
        <f t="shared" si="50"/>
        <v>30</v>
      </c>
      <c r="Q244">
        <f t="shared" si="51"/>
        <v>0</v>
      </c>
      <c r="S244" s="10">
        <f t="shared" si="52"/>
        <v>184</v>
      </c>
      <c r="T244" s="10">
        <f t="shared" si="52"/>
        <v>-46</v>
      </c>
      <c r="U244" s="10">
        <f t="shared" si="52"/>
        <v>0</v>
      </c>
      <c r="W244">
        <f t="shared" si="53"/>
        <v>0</v>
      </c>
      <c r="X244">
        <f t="shared" si="53"/>
        <v>80</v>
      </c>
      <c r="Y244">
        <f t="shared" si="53"/>
        <v>0</v>
      </c>
      <c r="AA244">
        <f t="shared" si="54"/>
        <v>374</v>
      </c>
      <c r="AB244">
        <f t="shared" si="54"/>
        <v>194</v>
      </c>
      <c r="AC244">
        <f t="shared" si="54"/>
        <v>80</v>
      </c>
    </row>
    <row r="245" spans="1:29" ht="12.75">
      <c r="A245" s="1">
        <v>3</v>
      </c>
      <c r="B245" s="10">
        <v>77</v>
      </c>
      <c r="C245" s="10">
        <v>4</v>
      </c>
      <c r="D245" s="10">
        <v>14</v>
      </c>
      <c r="E245" s="20">
        <v>14</v>
      </c>
      <c r="F245" s="21">
        <f t="shared" si="56"/>
        <v>3</v>
      </c>
      <c r="G245" s="21">
        <f t="shared" si="47"/>
        <v>1</v>
      </c>
      <c r="H245" s="21">
        <f t="shared" si="48"/>
        <v>2</v>
      </c>
      <c r="I245" s="21">
        <v>18</v>
      </c>
      <c r="J245" s="10">
        <v>11</v>
      </c>
      <c r="K245" s="21" t="str">
        <f t="shared" si="55"/>
        <v>S</v>
      </c>
      <c r="L245" s="21"/>
      <c r="M245" s="10">
        <v>33</v>
      </c>
      <c r="N245" s="21">
        <v>3</v>
      </c>
      <c r="O245">
        <f t="shared" si="49"/>
        <v>0</v>
      </c>
      <c r="P245">
        <f t="shared" si="50"/>
        <v>0</v>
      </c>
      <c r="Q245">
        <f t="shared" si="51"/>
        <v>33</v>
      </c>
      <c r="S245" s="10">
        <f t="shared" si="52"/>
        <v>184</v>
      </c>
      <c r="T245" s="10">
        <f t="shared" si="52"/>
        <v>-46</v>
      </c>
      <c r="U245" s="10">
        <f t="shared" si="52"/>
        <v>33</v>
      </c>
      <c r="W245">
        <f t="shared" si="53"/>
        <v>0</v>
      </c>
      <c r="X245">
        <f t="shared" si="53"/>
        <v>0</v>
      </c>
      <c r="Y245">
        <f t="shared" si="53"/>
        <v>83</v>
      </c>
      <c r="AA245">
        <f t="shared" si="54"/>
        <v>374</v>
      </c>
      <c r="AB245">
        <f t="shared" si="54"/>
        <v>194</v>
      </c>
      <c r="AC245">
        <f t="shared" si="54"/>
        <v>163</v>
      </c>
    </row>
    <row r="246" spans="1:30" ht="12.75">
      <c r="A246" s="1">
        <v>3</v>
      </c>
      <c r="B246" s="10">
        <v>78</v>
      </c>
      <c r="C246" s="10">
        <v>4</v>
      </c>
      <c r="D246" s="10">
        <v>15</v>
      </c>
      <c r="E246" s="20">
        <v>15</v>
      </c>
      <c r="F246" s="21">
        <f t="shared" si="56"/>
        <v>1</v>
      </c>
      <c r="G246" s="21">
        <f t="shared" si="47"/>
        <v>2</v>
      </c>
      <c r="H246" s="21">
        <f t="shared" si="48"/>
        <v>3</v>
      </c>
      <c r="I246" s="21">
        <v>18</v>
      </c>
      <c r="J246" s="10">
        <v>10</v>
      </c>
      <c r="K246" s="21" t="str">
        <f t="shared" si="55"/>
        <v>H</v>
      </c>
      <c r="L246" s="21"/>
      <c r="M246" s="10">
        <v>40</v>
      </c>
      <c r="N246" s="21">
        <v>3</v>
      </c>
      <c r="O246">
        <f t="shared" si="49"/>
        <v>0</v>
      </c>
      <c r="P246">
        <f t="shared" si="50"/>
        <v>0</v>
      </c>
      <c r="Q246">
        <f t="shared" si="51"/>
        <v>40</v>
      </c>
      <c r="S246" s="10">
        <f t="shared" si="52"/>
        <v>184</v>
      </c>
      <c r="T246" s="10">
        <f t="shared" si="52"/>
        <v>-46</v>
      </c>
      <c r="U246" s="10">
        <f t="shared" si="52"/>
        <v>73</v>
      </c>
      <c r="W246">
        <f t="shared" si="53"/>
        <v>0</v>
      </c>
      <c r="X246">
        <f t="shared" si="53"/>
        <v>0</v>
      </c>
      <c r="Y246">
        <f t="shared" si="53"/>
        <v>90</v>
      </c>
      <c r="AA246">
        <f t="shared" si="54"/>
        <v>374</v>
      </c>
      <c r="AB246">
        <f t="shared" si="54"/>
        <v>194</v>
      </c>
      <c r="AC246">
        <f t="shared" si="54"/>
        <v>253</v>
      </c>
      <c r="AD246" s="26"/>
    </row>
    <row r="247" spans="1:29" ht="12.75">
      <c r="A247" s="1">
        <v>3</v>
      </c>
      <c r="B247" s="10">
        <v>79</v>
      </c>
      <c r="C247" s="10">
        <v>4</v>
      </c>
      <c r="D247" s="10">
        <v>16</v>
      </c>
      <c r="E247" s="20">
        <v>16</v>
      </c>
      <c r="F247" s="21">
        <f t="shared" si="56"/>
        <v>2</v>
      </c>
      <c r="G247" s="21">
        <f t="shared" si="47"/>
        <v>3</v>
      </c>
      <c r="H247" s="21">
        <f t="shared" si="48"/>
        <v>1</v>
      </c>
      <c r="I247" s="21">
        <v>18</v>
      </c>
      <c r="J247" s="10">
        <v>11</v>
      </c>
      <c r="K247" s="21" t="str">
        <f t="shared" si="55"/>
        <v>S</v>
      </c>
      <c r="L247" s="21"/>
      <c r="M247" s="10">
        <v>33</v>
      </c>
      <c r="N247" s="21">
        <v>3</v>
      </c>
      <c r="O247">
        <f t="shared" si="49"/>
        <v>0</v>
      </c>
      <c r="P247">
        <f t="shared" si="50"/>
        <v>0</v>
      </c>
      <c r="Q247">
        <f t="shared" si="51"/>
        <v>33</v>
      </c>
      <c r="S247" s="10">
        <f t="shared" si="52"/>
        <v>184</v>
      </c>
      <c r="T247" s="10">
        <f t="shared" si="52"/>
        <v>-46</v>
      </c>
      <c r="U247" s="10">
        <f t="shared" si="52"/>
        <v>106</v>
      </c>
      <c r="W247">
        <f t="shared" si="53"/>
        <v>0</v>
      </c>
      <c r="X247">
        <f t="shared" si="53"/>
        <v>0</v>
      </c>
      <c r="Y247">
        <f t="shared" si="53"/>
        <v>83</v>
      </c>
      <c r="AA247">
        <f t="shared" si="54"/>
        <v>374</v>
      </c>
      <c r="AB247">
        <f t="shared" si="54"/>
        <v>194</v>
      </c>
      <c r="AC247">
        <f t="shared" si="54"/>
        <v>336</v>
      </c>
    </row>
    <row r="248" spans="1:29" ht="12.75">
      <c r="A248" s="1">
        <v>3</v>
      </c>
      <c r="B248" s="10">
        <v>80</v>
      </c>
      <c r="C248" s="10">
        <v>4</v>
      </c>
      <c r="D248" s="10">
        <v>17</v>
      </c>
      <c r="E248" s="20">
        <v>17</v>
      </c>
      <c r="F248" s="21">
        <f t="shared" si="56"/>
        <v>3</v>
      </c>
      <c r="G248" s="21">
        <f t="shared" si="47"/>
        <v>1</v>
      </c>
      <c r="H248" s="21">
        <f t="shared" si="48"/>
        <v>2</v>
      </c>
      <c r="I248" s="21">
        <v>18</v>
      </c>
      <c r="J248" s="10">
        <v>24</v>
      </c>
      <c r="K248" s="21" t="str">
        <f t="shared" si="55"/>
        <v>G</v>
      </c>
      <c r="L248" s="21" t="s">
        <v>86</v>
      </c>
      <c r="M248" s="10">
        <v>96</v>
      </c>
      <c r="N248" s="21">
        <v>1</v>
      </c>
      <c r="O248">
        <f t="shared" si="49"/>
        <v>96</v>
      </c>
      <c r="P248">
        <f t="shared" si="50"/>
        <v>0</v>
      </c>
      <c r="Q248">
        <f t="shared" si="51"/>
        <v>0</v>
      </c>
      <c r="S248" s="10">
        <f t="shared" si="52"/>
        <v>280</v>
      </c>
      <c r="T248" s="10">
        <f t="shared" si="52"/>
        <v>-46</v>
      </c>
      <c r="U248" s="10">
        <f t="shared" si="52"/>
        <v>106</v>
      </c>
      <c r="W248">
        <f t="shared" si="53"/>
        <v>146</v>
      </c>
      <c r="X248">
        <f t="shared" si="53"/>
        <v>0</v>
      </c>
      <c r="Y248">
        <f t="shared" si="53"/>
        <v>0</v>
      </c>
      <c r="AA248">
        <f t="shared" si="54"/>
        <v>520</v>
      </c>
      <c r="AB248">
        <f t="shared" si="54"/>
        <v>194</v>
      </c>
      <c r="AC248">
        <f t="shared" si="54"/>
        <v>336</v>
      </c>
    </row>
    <row r="249" spans="1:29" ht="12.75">
      <c r="A249" s="1">
        <v>3</v>
      </c>
      <c r="B249" s="10">
        <v>81</v>
      </c>
      <c r="C249" s="10">
        <v>4</v>
      </c>
      <c r="D249" s="10">
        <v>18</v>
      </c>
      <c r="E249" s="20">
        <v>18</v>
      </c>
      <c r="F249" s="21">
        <f t="shared" si="56"/>
        <v>1</v>
      </c>
      <c r="G249" s="21">
        <f t="shared" si="47"/>
        <v>2</v>
      </c>
      <c r="H249" s="21">
        <f t="shared" si="48"/>
        <v>3</v>
      </c>
      <c r="I249" s="21">
        <v>18</v>
      </c>
      <c r="J249" s="10">
        <v>24</v>
      </c>
      <c r="K249" s="21" t="str">
        <f t="shared" si="55"/>
        <v>G</v>
      </c>
      <c r="L249" s="21"/>
      <c r="M249" s="10">
        <v>96</v>
      </c>
      <c r="N249" s="21">
        <v>3</v>
      </c>
      <c r="O249">
        <f t="shared" si="49"/>
        <v>0</v>
      </c>
      <c r="P249">
        <f t="shared" si="50"/>
        <v>0</v>
      </c>
      <c r="Q249">
        <f t="shared" si="51"/>
        <v>96</v>
      </c>
      <c r="S249" s="10">
        <f t="shared" si="52"/>
        <v>280</v>
      </c>
      <c r="T249" s="10">
        <f t="shared" si="52"/>
        <v>-46</v>
      </c>
      <c r="U249" s="10">
        <f t="shared" si="52"/>
        <v>202</v>
      </c>
      <c r="W249">
        <f t="shared" si="53"/>
        <v>0</v>
      </c>
      <c r="X249">
        <f t="shared" si="53"/>
        <v>0</v>
      </c>
      <c r="Y249">
        <f t="shared" si="53"/>
        <v>146</v>
      </c>
      <c r="AA249">
        <f t="shared" si="54"/>
        <v>520</v>
      </c>
      <c r="AB249">
        <f t="shared" si="54"/>
        <v>194</v>
      </c>
      <c r="AC249">
        <f t="shared" si="54"/>
        <v>482</v>
      </c>
    </row>
    <row r="250" spans="1:29" ht="12.75">
      <c r="A250" s="1">
        <v>3</v>
      </c>
      <c r="B250" s="10">
        <v>82</v>
      </c>
      <c r="C250" s="10">
        <v>4</v>
      </c>
      <c r="D250" s="10">
        <v>19</v>
      </c>
      <c r="E250" s="20">
        <v>19</v>
      </c>
      <c r="F250" s="21">
        <f t="shared" si="56"/>
        <v>2</v>
      </c>
      <c r="G250" s="21">
        <f t="shared" si="47"/>
        <v>3</v>
      </c>
      <c r="H250" s="21">
        <f t="shared" si="48"/>
        <v>1</v>
      </c>
      <c r="I250" s="21">
        <v>18</v>
      </c>
      <c r="J250" s="10">
        <v>11</v>
      </c>
      <c r="K250" s="21" t="str">
        <f t="shared" si="55"/>
        <v>S</v>
      </c>
      <c r="L250" s="21"/>
      <c r="M250" s="10">
        <v>22</v>
      </c>
      <c r="N250" s="21">
        <v>2</v>
      </c>
      <c r="O250">
        <f t="shared" si="49"/>
        <v>0</v>
      </c>
      <c r="P250">
        <f t="shared" si="50"/>
        <v>22</v>
      </c>
      <c r="Q250">
        <f t="shared" si="51"/>
        <v>0</v>
      </c>
      <c r="S250" s="10">
        <f t="shared" si="52"/>
        <v>280</v>
      </c>
      <c r="T250" s="10">
        <f t="shared" si="52"/>
        <v>-24</v>
      </c>
      <c r="U250" s="10">
        <f t="shared" si="52"/>
        <v>202</v>
      </c>
      <c r="W250">
        <f t="shared" si="53"/>
        <v>0</v>
      </c>
      <c r="X250">
        <f t="shared" si="53"/>
        <v>72</v>
      </c>
      <c r="Y250">
        <f t="shared" si="53"/>
        <v>0</v>
      </c>
      <c r="AA250">
        <f t="shared" si="54"/>
        <v>520</v>
      </c>
      <c r="AB250">
        <f t="shared" si="54"/>
        <v>266</v>
      </c>
      <c r="AC250">
        <f t="shared" si="54"/>
        <v>482</v>
      </c>
    </row>
    <row r="251" spans="1:29" ht="12.75">
      <c r="A251" s="1">
        <v>3</v>
      </c>
      <c r="B251" s="10">
        <v>83</v>
      </c>
      <c r="C251" s="10">
        <v>4</v>
      </c>
      <c r="D251" s="10">
        <v>20</v>
      </c>
      <c r="E251" s="20">
        <v>20</v>
      </c>
      <c r="F251" s="21">
        <f t="shared" si="56"/>
        <v>3</v>
      </c>
      <c r="G251" s="21">
        <f t="shared" si="47"/>
        <v>1</v>
      </c>
      <c r="H251" s="21">
        <f t="shared" si="48"/>
        <v>2</v>
      </c>
      <c r="I251" s="21">
        <v>18</v>
      </c>
      <c r="J251" s="10">
        <v>11</v>
      </c>
      <c r="K251" s="21" t="str">
        <f t="shared" si="55"/>
        <v>S</v>
      </c>
      <c r="L251" s="21" t="s">
        <v>86</v>
      </c>
      <c r="M251" s="10">
        <v>44</v>
      </c>
      <c r="N251" s="21">
        <v>1</v>
      </c>
      <c r="O251">
        <f t="shared" si="49"/>
        <v>44</v>
      </c>
      <c r="P251">
        <f t="shared" si="50"/>
        <v>0</v>
      </c>
      <c r="Q251">
        <f t="shared" si="51"/>
        <v>0</v>
      </c>
      <c r="S251" s="10">
        <f t="shared" si="52"/>
        <v>324</v>
      </c>
      <c r="T251" s="10">
        <f t="shared" si="52"/>
        <v>-24</v>
      </c>
      <c r="U251" s="10">
        <f t="shared" si="52"/>
        <v>202</v>
      </c>
      <c r="W251">
        <f t="shared" si="53"/>
        <v>94</v>
      </c>
      <c r="X251">
        <f t="shared" si="53"/>
        <v>0</v>
      </c>
      <c r="Y251">
        <f t="shared" si="53"/>
        <v>0</v>
      </c>
      <c r="AA251">
        <f t="shared" si="54"/>
        <v>614</v>
      </c>
      <c r="AB251">
        <f t="shared" si="54"/>
        <v>266</v>
      </c>
      <c r="AC251">
        <f t="shared" si="54"/>
        <v>482</v>
      </c>
    </row>
    <row r="252" spans="1:29" ht="12.75">
      <c r="A252" s="1">
        <v>3</v>
      </c>
      <c r="B252" s="10">
        <v>84</v>
      </c>
      <c r="C252" s="10">
        <v>4</v>
      </c>
      <c r="D252" s="10">
        <v>21</v>
      </c>
      <c r="E252" s="20">
        <v>21</v>
      </c>
      <c r="F252" s="21">
        <f t="shared" si="56"/>
        <v>1</v>
      </c>
      <c r="G252" s="21">
        <f t="shared" si="47"/>
        <v>2</v>
      </c>
      <c r="H252" s="21">
        <f t="shared" si="48"/>
        <v>3</v>
      </c>
      <c r="I252" s="21">
        <v>18</v>
      </c>
      <c r="J252" s="10">
        <v>10</v>
      </c>
      <c r="K252" s="21" t="str">
        <f t="shared" si="55"/>
        <v>H</v>
      </c>
      <c r="L252" s="21"/>
      <c r="M252" s="10">
        <v>20</v>
      </c>
      <c r="N252" s="21">
        <v>3</v>
      </c>
      <c r="O252">
        <f t="shared" si="49"/>
        <v>0</v>
      </c>
      <c r="P252">
        <f t="shared" si="50"/>
        <v>0</v>
      </c>
      <c r="Q252">
        <f t="shared" si="51"/>
        <v>20</v>
      </c>
      <c r="S252" s="10">
        <f t="shared" si="52"/>
        <v>324</v>
      </c>
      <c r="T252" s="10">
        <f t="shared" si="52"/>
        <v>-24</v>
      </c>
      <c r="U252" s="10">
        <f t="shared" si="52"/>
        <v>222</v>
      </c>
      <c r="W252">
        <f t="shared" si="53"/>
        <v>0</v>
      </c>
      <c r="X252">
        <f t="shared" si="53"/>
        <v>0</v>
      </c>
      <c r="Y252">
        <f t="shared" si="53"/>
        <v>70</v>
      </c>
      <c r="AA252">
        <f t="shared" si="54"/>
        <v>614</v>
      </c>
      <c r="AB252">
        <f t="shared" si="54"/>
        <v>266</v>
      </c>
      <c r="AC252">
        <f t="shared" si="54"/>
        <v>552</v>
      </c>
    </row>
    <row r="253" spans="2:14" ht="12.75">
      <c r="B253" s="10"/>
      <c r="C253" s="10"/>
      <c r="D253" s="10"/>
      <c r="E253" s="20"/>
      <c r="F253" s="21"/>
      <c r="G253" s="21"/>
      <c r="H253" s="21"/>
      <c r="I253" s="21"/>
      <c r="J253" s="10"/>
      <c r="K253" s="21"/>
      <c r="L253" s="21"/>
      <c r="M253" s="10"/>
      <c r="N253" s="21"/>
    </row>
    <row r="254" spans="1:29" ht="12.75">
      <c r="A254" s="1">
        <v>4</v>
      </c>
      <c r="B254" s="16">
        <v>1</v>
      </c>
      <c r="C254" s="16">
        <v>1</v>
      </c>
      <c r="D254" s="16">
        <v>1</v>
      </c>
      <c r="E254" s="2">
        <v>16</v>
      </c>
      <c r="F254" s="17">
        <f>1+MOD(E254,3)</f>
        <v>2</v>
      </c>
      <c r="G254" s="17">
        <f>1+MOD(E254+1,3)</f>
        <v>3</v>
      </c>
      <c r="H254" s="17">
        <f>1+MOD(E254+2,3)</f>
        <v>1</v>
      </c>
      <c r="I254" s="17">
        <v>35</v>
      </c>
      <c r="J254" s="16">
        <v>12</v>
      </c>
      <c r="K254" s="17" t="str">
        <f aca="true" t="shared" si="57" ref="K254:K317">IF(J254=24,"G",IF(J254=12,"C",IF(J254=11,"S",IF(J254=10,"H",IF(J254=9,"D","N")))))</f>
        <v>C</v>
      </c>
      <c r="L254" s="17"/>
      <c r="M254" s="16">
        <v>36</v>
      </c>
      <c r="N254" s="17">
        <v>1</v>
      </c>
      <c r="O254">
        <f t="shared" si="49"/>
        <v>36</v>
      </c>
      <c r="P254">
        <f t="shared" si="50"/>
        <v>0</v>
      </c>
      <c r="Q254">
        <f t="shared" si="51"/>
        <v>0</v>
      </c>
      <c r="S254" s="10">
        <f t="shared" si="52"/>
        <v>36</v>
      </c>
      <c r="T254" s="10">
        <f t="shared" si="52"/>
        <v>0</v>
      </c>
      <c r="U254" s="10">
        <f t="shared" si="52"/>
        <v>0</v>
      </c>
      <c r="W254">
        <f t="shared" si="53"/>
        <v>86</v>
      </c>
      <c r="X254">
        <f t="shared" si="53"/>
        <v>0</v>
      </c>
      <c r="Y254">
        <f t="shared" si="53"/>
        <v>0</v>
      </c>
      <c r="AA254">
        <f t="shared" si="54"/>
        <v>86</v>
      </c>
      <c r="AB254">
        <f t="shared" si="54"/>
        <v>0</v>
      </c>
      <c r="AC254">
        <f t="shared" si="54"/>
        <v>0</v>
      </c>
    </row>
    <row r="255" spans="1:29" ht="12.75">
      <c r="A255" s="1">
        <v>4</v>
      </c>
      <c r="B255" s="16">
        <v>2</v>
      </c>
      <c r="C255" s="16">
        <v>1</v>
      </c>
      <c r="D255" s="16">
        <v>2</v>
      </c>
      <c r="E255" s="2">
        <v>17</v>
      </c>
      <c r="F255" s="17">
        <f aca="true" t="shared" si="58" ref="F255:F318">1+MOD(E255,3)</f>
        <v>3</v>
      </c>
      <c r="G255" s="17">
        <f aca="true" t="shared" si="59" ref="G255:G340">1+MOD(E255+1,3)</f>
        <v>1</v>
      </c>
      <c r="H255" s="17">
        <f aca="true" t="shared" si="60" ref="H255:H340">1+MOD(E255+2,3)</f>
        <v>2</v>
      </c>
      <c r="I255" s="17">
        <v>20</v>
      </c>
      <c r="J255" s="16">
        <v>12</v>
      </c>
      <c r="K255" s="17" t="str">
        <f t="shared" si="57"/>
        <v>C</v>
      </c>
      <c r="L255" s="17"/>
      <c r="M255" s="16">
        <v>24</v>
      </c>
      <c r="N255" s="17">
        <v>2</v>
      </c>
      <c r="O255">
        <f t="shared" si="49"/>
        <v>0</v>
      </c>
      <c r="P255">
        <f t="shared" si="50"/>
        <v>24</v>
      </c>
      <c r="Q255">
        <f t="shared" si="51"/>
        <v>0</v>
      </c>
      <c r="S255" s="10">
        <f t="shared" si="52"/>
        <v>36</v>
      </c>
      <c r="T255" s="10">
        <f t="shared" si="52"/>
        <v>24</v>
      </c>
      <c r="U255" s="10">
        <f t="shared" si="52"/>
        <v>0</v>
      </c>
      <c r="W255">
        <f t="shared" si="53"/>
        <v>0</v>
      </c>
      <c r="X255">
        <f t="shared" si="53"/>
        <v>74</v>
      </c>
      <c r="Y255">
        <f t="shared" si="53"/>
        <v>0</v>
      </c>
      <c r="AA255">
        <f t="shared" si="54"/>
        <v>86</v>
      </c>
      <c r="AB255">
        <f t="shared" si="54"/>
        <v>74</v>
      </c>
      <c r="AC255">
        <f t="shared" si="54"/>
        <v>0</v>
      </c>
    </row>
    <row r="256" spans="1:29" ht="12.75">
      <c r="A256" s="1">
        <v>4</v>
      </c>
      <c r="B256" s="16">
        <v>3</v>
      </c>
      <c r="C256" s="16">
        <v>1</v>
      </c>
      <c r="D256" s="16">
        <v>3</v>
      </c>
      <c r="E256" s="2">
        <v>18</v>
      </c>
      <c r="F256" s="17">
        <f t="shared" si="58"/>
        <v>1</v>
      </c>
      <c r="G256" s="17">
        <f t="shared" si="59"/>
        <v>2</v>
      </c>
      <c r="H256" s="17">
        <f t="shared" si="60"/>
        <v>3</v>
      </c>
      <c r="I256" s="17">
        <v>18</v>
      </c>
      <c r="J256" s="16">
        <v>10</v>
      </c>
      <c r="K256" s="17" t="str">
        <f t="shared" si="57"/>
        <v>H</v>
      </c>
      <c r="L256" s="17" t="s">
        <v>86</v>
      </c>
      <c r="M256" s="16">
        <v>40</v>
      </c>
      <c r="N256" s="17">
        <v>2</v>
      </c>
      <c r="O256">
        <f t="shared" si="49"/>
        <v>0</v>
      </c>
      <c r="P256">
        <f t="shared" si="50"/>
        <v>40</v>
      </c>
      <c r="Q256">
        <f t="shared" si="51"/>
        <v>0</v>
      </c>
      <c r="S256" s="10">
        <f t="shared" si="52"/>
        <v>36</v>
      </c>
      <c r="T256" s="10">
        <f t="shared" si="52"/>
        <v>64</v>
      </c>
      <c r="U256" s="10">
        <f t="shared" si="52"/>
        <v>0</v>
      </c>
      <c r="W256">
        <f t="shared" si="53"/>
        <v>0</v>
      </c>
      <c r="X256">
        <f t="shared" si="53"/>
        <v>90</v>
      </c>
      <c r="Y256">
        <f t="shared" si="53"/>
        <v>0</v>
      </c>
      <c r="AA256">
        <f t="shared" si="54"/>
        <v>86</v>
      </c>
      <c r="AB256">
        <f t="shared" si="54"/>
        <v>164</v>
      </c>
      <c r="AC256">
        <f t="shared" si="54"/>
        <v>0</v>
      </c>
    </row>
    <row r="257" spans="1:29" ht="12.75">
      <c r="A257" s="1">
        <v>4</v>
      </c>
      <c r="B257" s="16">
        <v>4</v>
      </c>
      <c r="C257" s="16">
        <v>1</v>
      </c>
      <c r="D257" s="16">
        <v>4</v>
      </c>
      <c r="E257" s="2">
        <v>19</v>
      </c>
      <c r="F257" s="17">
        <f t="shared" si="58"/>
        <v>2</v>
      </c>
      <c r="G257" s="17">
        <f t="shared" si="59"/>
        <v>3</v>
      </c>
      <c r="H257" s="17">
        <f t="shared" si="60"/>
        <v>1</v>
      </c>
      <c r="I257" s="17">
        <v>18</v>
      </c>
      <c r="J257" s="16">
        <v>9</v>
      </c>
      <c r="K257" s="17" t="str">
        <f t="shared" si="57"/>
        <v>D</v>
      </c>
      <c r="L257" s="17"/>
      <c r="M257" s="16">
        <v>18</v>
      </c>
      <c r="N257" s="17">
        <v>1</v>
      </c>
      <c r="O257">
        <f t="shared" si="49"/>
        <v>18</v>
      </c>
      <c r="P257">
        <f t="shared" si="50"/>
        <v>0</v>
      </c>
      <c r="Q257">
        <f t="shared" si="51"/>
        <v>0</v>
      </c>
      <c r="S257" s="10">
        <f t="shared" si="52"/>
        <v>54</v>
      </c>
      <c r="T257" s="10">
        <f t="shared" si="52"/>
        <v>64</v>
      </c>
      <c r="U257" s="10">
        <f t="shared" si="52"/>
        <v>0</v>
      </c>
      <c r="W257">
        <f t="shared" si="53"/>
        <v>68</v>
      </c>
      <c r="X257">
        <f t="shared" si="53"/>
        <v>0</v>
      </c>
      <c r="Y257">
        <f t="shared" si="53"/>
        <v>0</v>
      </c>
      <c r="AA257">
        <f t="shared" si="54"/>
        <v>154</v>
      </c>
      <c r="AB257">
        <f t="shared" si="54"/>
        <v>164</v>
      </c>
      <c r="AC257">
        <f t="shared" si="54"/>
        <v>0</v>
      </c>
    </row>
    <row r="258" spans="1:29" ht="12.75">
      <c r="A258" s="1">
        <v>4</v>
      </c>
      <c r="B258" s="16">
        <v>5</v>
      </c>
      <c r="C258" s="16">
        <v>1</v>
      </c>
      <c r="D258" s="16">
        <v>5</v>
      </c>
      <c r="E258" s="2">
        <v>20</v>
      </c>
      <c r="F258" s="17">
        <f t="shared" si="58"/>
        <v>3</v>
      </c>
      <c r="G258" s="17">
        <f t="shared" si="59"/>
        <v>1</v>
      </c>
      <c r="H258" s="17">
        <f t="shared" si="60"/>
        <v>2</v>
      </c>
      <c r="I258" s="17">
        <v>18</v>
      </c>
      <c r="J258" s="16">
        <v>12</v>
      </c>
      <c r="K258" s="17" t="str">
        <f t="shared" si="57"/>
        <v>C</v>
      </c>
      <c r="L258" s="17"/>
      <c r="M258" s="16">
        <v>36</v>
      </c>
      <c r="N258" s="17">
        <v>3</v>
      </c>
      <c r="O258">
        <f t="shared" si="49"/>
        <v>0</v>
      </c>
      <c r="P258">
        <f t="shared" si="50"/>
        <v>0</v>
      </c>
      <c r="Q258">
        <f t="shared" si="51"/>
        <v>36</v>
      </c>
      <c r="S258" s="10">
        <f t="shared" si="52"/>
        <v>54</v>
      </c>
      <c r="T258" s="10">
        <f t="shared" si="52"/>
        <v>64</v>
      </c>
      <c r="U258" s="10">
        <f t="shared" si="52"/>
        <v>36</v>
      </c>
      <c r="W258">
        <f t="shared" si="53"/>
        <v>0</v>
      </c>
      <c r="X258">
        <f t="shared" si="53"/>
        <v>0</v>
      </c>
      <c r="Y258">
        <f t="shared" si="53"/>
        <v>86</v>
      </c>
      <c r="AA258">
        <f t="shared" si="54"/>
        <v>154</v>
      </c>
      <c r="AB258">
        <f t="shared" si="54"/>
        <v>164</v>
      </c>
      <c r="AC258">
        <f t="shared" si="54"/>
        <v>86</v>
      </c>
    </row>
    <row r="259" spans="1:29" ht="12.75">
      <c r="A259" s="1">
        <v>4</v>
      </c>
      <c r="B259" s="16">
        <v>6</v>
      </c>
      <c r="C259" s="16">
        <v>1</v>
      </c>
      <c r="D259" s="16">
        <v>6</v>
      </c>
      <c r="E259" s="2">
        <v>21</v>
      </c>
      <c r="F259" s="17">
        <f t="shared" si="58"/>
        <v>1</v>
      </c>
      <c r="G259" s="17">
        <f t="shared" si="59"/>
        <v>2</v>
      </c>
      <c r="H259" s="17">
        <f t="shared" si="60"/>
        <v>3</v>
      </c>
      <c r="I259" s="17">
        <v>18</v>
      </c>
      <c r="J259" s="16">
        <v>9</v>
      </c>
      <c r="K259" s="17" t="str">
        <f t="shared" si="57"/>
        <v>D</v>
      </c>
      <c r="L259" s="17"/>
      <c r="M259" s="16">
        <v>18</v>
      </c>
      <c r="N259" s="17">
        <v>1</v>
      </c>
      <c r="O259">
        <f t="shared" si="49"/>
        <v>18</v>
      </c>
      <c r="P259">
        <f t="shared" si="50"/>
        <v>0</v>
      </c>
      <c r="Q259">
        <f t="shared" si="51"/>
        <v>0</v>
      </c>
      <c r="S259" s="10">
        <f t="shared" si="52"/>
        <v>72</v>
      </c>
      <c r="T259" s="10">
        <f t="shared" si="52"/>
        <v>64</v>
      </c>
      <c r="U259" s="10">
        <f t="shared" si="52"/>
        <v>36</v>
      </c>
      <c r="W259">
        <f t="shared" si="53"/>
        <v>68</v>
      </c>
      <c r="X259">
        <f t="shared" si="53"/>
        <v>0</v>
      </c>
      <c r="Y259">
        <f t="shared" si="53"/>
        <v>0</v>
      </c>
      <c r="AA259">
        <f t="shared" si="54"/>
        <v>222</v>
      </c>
      <c r="AB259">
        <f t="shared" si="54"/>
        <v>164</v>
      </c>
      <c r="AC259">
        <f t="shared" si="54"/>
        <v>86</v>
      </c>
    </row>
    <row r="260" spans="1:29" ht="12.75">
      <c r="A260" s="1">
        <v>4</v>
      </c>
      <c r="B260" s="16">
        <v>7</v>
      </c>
      <c r="C260" s="16">
        <v>1</v>
      </c>
      <c r="D260" s="16">
        <v>7</v>
      </c>
      <c r="E260" s="2">
        <v>1</v>
      </c>
      <c r="F260" s="17">
        <f t="shared" si="58"/>
        <v>2</v>
      </c>
      <c r="G260" s="17">
        <f t="shared" si="59"/>
        <v>3</v>
      </c>
      <c r="H260" s="17">
        <f t="shared" si="60"/>
        <v>1</v>
      </c>
      <c r="I260" s="17">
        <v>18</v>
      </c>
      <c r="J260" s="16">
        <v>12</v>
      </c>
      <c r="K260" s="17" t="str">
        <f t="shared" si="57"/>
        <v>C</v>
      </c>
      <c r="L260" s="17" t="s">
        <v>86</v>
      </c>
      <c r="M260" s="16">
        <v>36</v>
      </c>
      <c r="N260" s="17">
        <v>3</v>
      </c>
      <c r="O260">
        <f t="shared" si="49"/>
        <v>0</v>
      </c>
      <c r="P260">
        <f t="shared" si="50"/>
        <v>0</v>
      </c>
      <c r="Q260">
        <f t="shared" si="51"/>
        <v>36</v>
      </c>
      <c r="S260" s="10">
        <f t="shared" si="52"/>
        <v>72</v>
      </c>
      <c r="T260" s="10">
        <f t="shared" si="52"/>
        <v>64</v>
      </c>
      <c r="U260" s="10">
        <f t="shared" si="52"/>
        <v>72</v>
      </c>
      <c r="W260">
        <f t="shared" si="53"/>
        <v>0</v>
      </c>
      <c r="X260">
        <f t="shared" si="53"/>
        <v>0</v>
      </c>
      <c r="Y260">
        <f t="shared" si="53"/>
        <v>86</v>
      </c>
      <c r="AA260">
        <f t="shared" si="54"/>
        <v>222</v>
      </c>
      <c r="AB260">
        <f t="shared" si="54"/>
        <v>164</v>
      </c>
      <c r="AC260">
        <f t="shared" si="54"/>
        <v>172</v>
      </c>
    </row>
    <row r="261" spans="1:29" ht="12.75">
      <c r="A261" s="1">
        <v>4</v>
      </c>
      <c r="B261" s="16">
        <v>8</v>
      </c>
      <c r="C261" s="16">
        <v>1</v>
      </c>
      <c r="D261" s="16">
        <v>8</v>
      </c>
      <c r="E261" s="2">
        <v>2</v>
      </c>
      <c r="F261" s="17">
        <f t="shared" si="58"/>
        <v>3</v>
      </c>
      <c r="G261" s="17">
        <f t="shared" si="59"/>
        <v>1</v>
      </c>
      <c r="H261" s="17">
        <f t="shared" si="60"/>
        <v>2</v>
      </c>
      <c r="I261" s="17">
        <v>22</v>
      </c>
      <c r="J261" s="16">
        <v>9</v>
      </c>
      <c r="K261" s="17" t="str">
        <f t="shared" si="57"/>
        <v>D</v>
      </c>
      <c r="L261" s="17" t="s">
        <v>117</v>
      </c>
      <c r="M261" s="16">
        <v>36</v>
      </c>
      <c r="N261" s="17">
        <v>1</v>
      </c>
      <c r="O261">
        <f t="shared" si="49"/>
        <v>36</v>
      </c>
      <c r="P261">
        <f t="shared" si="50"/>
        <v>0</v>
      </c>
      <c r="Q261">
        <f t="shared" si="51"/>
        <v>0</v>
      </c>
      <c r="S261" s="10">
        <f t="shared" si="52"/>
        <v>108</v>
      </c>
      <c r="T261" s="10">
        <f t="shared" si="52"/>
        <v>64</v>
      </c>
      <c r="U261" s="10">
        <f t="shared" si="52"/>
        <v>72</v>
      </c>
      <c r="W261">
        <f t="shared" si="53"/>
        <v>86</v>
      </c>
      <c r="X261">
        <f t="shared" si="53"/>
        <v>0</v>
      </c>
      <c r="Y261">
        <f t="shared" si="53"/>
        <v>0</v>
      </c>
      <c r="AA261">
        <f t="shared" si="54"/>
        <v>308</v>
      </c>
      <c r="AB261">
        <f t="shared" si="54"/>
        <v>164</v>
      </c>
      <c r="AC261">
        <f t="shared" si="54"/>
        <v>172</v>
      </c>
    </row>
    <row r="262" spans="1:29" ht="12.75">
      <c r="A262" s="1">
        <v>4</v>
      </c>
      <c r="B262" s="16">
        <v>9</v>
      </c>
      <c r="C262" s="16">
        <v>1</v>
      </c>
      <c r="D262" s="16">
        <v>9</v>
      </c>
      <c r="E262" s="2">
        <v>3</v>
      </c>
      <c r="F262" s="17">
        <f t="shared" si="58"/>
        <v>1</v>
      </c>
      <c r="G262" s="17">
        <f t="shared" si="59"/>
        <v>2</v>
      </c>
      <c r="H262" s="17">
        <f t="shared" si="60"/>
        <v>3</v>
      </c>
      <c r="I262" s="17">
        <v>18</v>
      </c>
      <c r="J262" s="16">
        <v>24</v>
      </c>
      <c r="K262" s="17" t="str">
        <f t="shared" si="57"/>
        <v>G</v>
      </c>
      <c r="L262" s="17" t="s">
        <v>86</v>
      </c>
      <c r="M262" s="16">
        <v>96</v>
      </c>
      <c r="N262" s="17">
        <v>2</v>
      </c>
      <c r="O262">
        <f t="shared" si="49"/>
        <v>0</v>
      </c>
      <c r="P262">
        <f t="shared" si="50"/>
        <v>96</v>
      </c>
      <c r="Q262">
        <f t="shared" si="51"/>
        <v>0</v>
      </c>
      <c r="S262" s="10">
        <f t="shared" si="52"/>
        <v>108</v>
      </c>
      <c r="T262" s="10">
        <f t="shared" si="52"/>
        <v>160</v>
      </c>
      <c r="U262" s="10">
        <f t="shared" si="52"/>
        <v>72</v>
      </c>
      <c r="W262">
        <f t="shared" si="53"/>
        <v>0</v>
      </c>
      <c r="X262">
        <f t="shared" si="53"/>
        <v>146</v>
      </c>
      <c r="Y262">
        <f t="shared" si="53"/>
        <v>0</v>
      </c>
      <c r="AA262">
        <f t="shared" si="54"/>
        <v>308</v>
      </c>
      <c r="AB262">
        <f t="shared" si="54"/>
        <v>310</v>
      </c>
      <c r="AC262">
        <f t="shared" si="54"/>
        <v>172</v>
      </c>
    </row>
    <row r="263" spans="1:29" ht="12.75">
      <c r="A263" s="1">
        <v>4</v>
      </c>
      <c r="B263" s="16">
        <v>10</v>
      </c>
      <c r="C263" s="16">
        <v>1</v>
      </c>
      <c r="D263" s="16">
        <v>10</v>
      </c>
      <c r="E263" s="2">
        <v>4</v>
      </c>
      <c r="F263" s="17">
        <f t="shared" si="58"/>
        <v>2</v>
      </c>
      <c r="G263" s="17">
        <f t="shared" si="59"/>
        <v>3</v>
      </c>
      <c r="H263" s="17">
        <f t="shared" si="60"/>
        <v>1</v>
      </c>
      <c r="I263" s="17">
        <v>18</v>
      </c>
      <c r="J263" s="16">
        <v>24</v>
      </c>
      <c r="K263" s="17" t="str">
        <f t="shared" si="57"/>
        <v>G</v>
      </c>
      <c r="L263" s="17" t="s">
        <v>86</v>
      </c>
      <c r="M263" s="16">
        <v>120</v>
      </c>
      <c r="N263" s="17">
        <v>3</v>
      </c>
      <c r="O263">
        <f t="shared" si="49"/>
        <v>0</v>
      </c>
      <c r="P263">
        <f t="shared" si="50"/>
        <v>0</v>
      </c>
      <c r="Q263">
        <f t="shared" si="51"/>
        <v>120</v>
      </c>
      <c r="S263" s="10">
        <f t="shared" si="52"/>
        <v>108</v>
      </c>
      <c r="T263" s="10">
        <f t="shared" si="52"/>
        <v>160</v>
      </c>
      <c r="U263" s="10">
        <f t="shared" si="52"/>
        <v>192</v>
      </c>
      <c r="W263">
        <f t="shared" si="53"/>
        <v>0</v>
      </c>
      <c r="X263">
        <f t="shared" si="53"/>
        <v>0</v>
      </c>
      <c r="Y263">
        <f t="shared" si="53"/>
        <v>170</v>
      </c>
      <c r="AA263">
        <f t="shared" si="54"/>
        <v>308</v>
      </c>
      <c r="AB263">
        <f t="shared" si="54"/>
        <v>310</v>
      </c>
      <c r="AC263">
        <f t="shared" si="54"/>
        <v>342</v>
      </c>
    </row>
    <row r="264" spans="1:29" ht="12.75">
      <c r="A264" s="1">
        <v>4</v>
      </c>
      <c r="B264" s="16">
        <v>11</v>
      </c>
      <c r="C264" s="16">
        <v>1</v>
      </c>
      <c r="D264" s="16">
        <v>11</v>
      </c>
      <c r="E264" s="2">
        <v>5</v>
      </c>
      <c r="F264" s="17">
        <f t="shared" si="58"/>
        <v>3</v>
      </c>
      <c r="G264" s="17">
        <f>1+MOD(E264+1,3)</f>
        <v>1</v>
      </c>
      <c r="H264" s="17">
        <f>1+MOD(E264+2,3)</f>
        <v>2</v>
      </c>
      <c r="I264" s="17">
        <v>18</v>
      </c>
      <c r="J264" s="16">
        <v>11</v>
      </c>
      <c r="K264" s="17" t="str">
        <f t="shared" si="57"/>
        <v>S</v>
      </c>
      <c r="L264" s="17"/>
      <c r="M264" s="16">
        <v>22</v>
      </c>
      <c r="N264" s="17">
        <v>3</v>
      </c>
      <c r="O264">
        <f t="shared" si="49"/>
        <v>0</v>
      </c>
      <c r="P264">
        <f t="shared" si="50"/>
        <v>0</v>
      </c>
      <c r="Q264">
        <f t="shared" si="51"/>
        <v>22</v>
      </c>
      <c r="S264" s="10">
        <f t="shared" si="52"/>
        <v>108</v>
      </c>
      <c r="T264" s="10">
        <f t="shared" si="52"/>
        <v>160</v>
      </c>
      <c r="U264" s="10">
        <f t="shared" si="52"/>
        <v>214</v>
      </c>
      <c r="W264">
        <f t="shared" si="53"/>
        <v>0</v>
      </c>
      <c r="X264">
        <f t="shared" si="53"/>
        <v>0</v>
      </c>
      <c r="Y264">
        <f t="shared" si="53"/>
        <v>72</v>
      </c>
      <c r="AA264">
        <f t="shared" si="54"/>
        <v>308</v>
      </c>
      <c r="AB264">
        <f t="shared" si="54"/>
        <v>310</v>
      </c>
      <c r="AC264">
        <f t="shared" si="54"/>
        <v>414</v>
      </c>
    </row>
    <row r="265" spans="1:29" ht="12.75">
      <c r="A265" s="1">
        <v>4</v>
      </c>
      <c r="B265" s="16">
        <v>12</v>
      </c>
      <c r="C265" s="16">
        <v>1</v>
      </c>
      <c r="D265" s="16">
        <v>12</v>
      </c>
      <c r="E265" s="2">
        <v>6</v>
      </c>
      <c r="F265" s="17">
        <f t="shared" si="58"/>
        <v>1</v>
      </c>
      <c r="G265" s="17">
        <f t="shared" si="59"/>
        <v>2</v>
      </c>
      <c r="H265" s="17">
        <f t="shared" si="60"/>
        <v>3</v>
      </c>
      <c r="I265" s="17">
        <v>18</v>
      </c>
      <c r="J265" s="16">
        <v>46</v>
      </c>
      <c r="K265" s="17" t="str">
        <f t="shared" si="57"/>
        <v>N</v>
      </c>
      <c r="L265" s="17" t="s">
        <v>123</v>
      </c>
      <c r="M265" s="16">
        <v>46</v>
      </c>
      <c r="N265" s="17">
        <v>1</v>
      </c>
      <c r="O265">
        <f t="shared" si="49"/>
        <v>46</v>
      </c>
      <c r="P265">
        <f t="shared" si="50"/>
        <v>0</v>
      </c>
      <c r="Q265">
        <f t="shared" si="51"/>
        <v>0</v>
      </c>
      <c r="S265" s="10">
        <f t="shared" si="52"/>
        <v>154</v>
      </c>
      <c r="T265" s="10">
        <f t="shared" si="52"/>
        <v>160</v>
      </c>
      <c r="U265" s="10">
        <f t="shared" si="52"/>
        <v>214</v>
      </c>
      <c r="W265">
        <f t="shared" si="53"/>
        <v>96</v>
      </c>
      <c r="X265">
        <f t="shared" si="53"/>
        <v>0</v>
      </c>
      <c r="Y265">
        <f t="shared" si="53"/>
        <v>0</v>
      </c>
      <c r="AA265">
        <f t="shared" si="54"/>
        <v>404</v>
      </c>
      <c r="AB265">
        <f t="shared" si="54"/>
        <v>310</v>
      </c>
      <c r="AC265">
        <f t="shared" si="54"/>
        <v>414</v>
      </c>
    </row>
    <row r="266" spans="1:29" ht="12.75">
      <c r="A266" s="1">
        <v>4</v>
      </c>
      <c r="B266" s="16">
        <v>13</v>
      </c>
      <c r="C266" s="16">
        <v>1</v>
      </c>
      <c r="D266" s="16">
        <v>13</v>
      </c>
      <c r="E266" s="2">
        <v>7</v>
      </c>
      <c r="F266" s="17">
        <f t="shared" si="58"/>
        <v>2</v>
      </c>
      <c r="G266" s="17">
        <f t="shared" si="59"/>
        <v>3</v>
      </c>
      <c r="H266" s="17">
        <f t="shared" si="60"/>
        <v>1</v>
      </c>
      <c r="I266" s="17">
        <v>27</v>
      </c>
      <c r="J266" s="16">
        <v>10</v>
      </c>
      <c r="K266" s="17" t="str">
        <f t="shared" si="57"/>
        <v>H</v>
      </c>
      <c r="L266" s="17" t="s">
        <v>86</v>
      </c>
      <c r="M266" s="16">
        <v>40</v>
      </c>
      <c r="N266" s="17">
        <v>1</v>
      </c>
      <c r="O266">
        <f t="shared" si="49"/>
        <v>40</v>
      </c>
      <c r="P266">
        <f t="shared" si="50"/>
        <v>0</v>
      </c>
      <c r="Q266">
        <f t="shared" si="51"/>
        <v>0</v>
      </c>
      <c r="S266" s="10">
        <f t="shared" si="52"/>
        <v>194</v>
      </c>
      <c r="T266" s="10">
        <f t="shared" si="52"/>
        <v>160</v>
      </c>
      <c r="U266" s="10">
        <f t="shared" si="52"/>
        <v>214</v>
      </c>
      <c r="W266">
        <f t="shared" si="53"/>
        <v>90</v>
      </c>
      <c r="X266">
        <f t="shared" si="53"/>
        <v>0</v>
      </c>
      <c r="Y266">
        <f t="shared" si="53"/>
        <v>0</v>
      </c>
      <c r="AA266">
        <f t="shared" si="54"/>
        <v>494</v>
      </c>
      <c r="AB266">
        <f t="shared" si="54"/>
        <v>310</v>
      </c>
      <c r="AC266">
        <f t="shared" si="54"/>
        <v>414</v>
      </c>
    </row>
    <row r="267" spans="1:29" ht="12.75">
      <c r="A267" s="1">
        <v>4</v>
      </c>
      <c r="B267" s="16">
        <v>14</v>
      </c>
      <c r="C267" s="16">
        <v>1</v>
      </c>
      <c r="D267" s="16">
        <v>14</v>
      </c>
      <c r="E267" s="2">
        <v>8</v>
      </c>
      <c r="F267" s="17">
        <f t="shared" si="58"/>
        <v>3</v>
      </c>
      <c r="G267" s="17">
        <f t="shared" si="59"/>
        <v>1</v>
      </c>
      <c r="H267" s="17">
        <f t="shared" si="60"/>
        <v>2</v>
      </c>
      <c r="I267" s="17">
        <v>18</v>
      </c>
      <c r="J267" s="16">
        <v>12</v>
      </c>
      <c r="K267" s="17" t="str">
        <f t="shared" si="57"/>
        <v>C</v>
      </c>
      <c r="L267" s="17"/>
      <c r="M267" s="16">
        <v>24</v>
      </c>
      <c r="N267" s="17">
        <v>3</v>
      </c>
      <c r="O267">
        <f t="shared" si="49"/>
        <v>0</v>
      </c>
      <c r="P267">
        <f t="shared" si="50"/>
        <v>0</v>
      </c>
      <c r="Q267">
        <f t="shared" si="51"/>
        <v>24</v>
      </c>
      <c r="S267" s="10">
        <f t="shared" si="52"/>
        <v>194</v>
      </c>
      <c r="T267" s="10">
        <f t="shared" si="52"/>
        <v>160</v>
      </c>
      <c r="U267" s="10">
        <f t="shared" si="52"/>
        <v>238</v>
      </c>
      <c r="W267">
        <f t="shared" si="53"/>
        <v>0</v>
      </c>
      <c r="X267">
        <f t="shared" si="53"/>
        <v>0</v>
      </c>
      <c r="Y267">
        <f t="shared" si="53"/>
        <v>74</v>
      </c>
      <c r="AA267">
        <f t="shared" si="54"/>
        <v>494</v>
      </c>
      <c r="AB267">
        <f t="shared" si="54"/>
        <v>310</v>
      </c>
      <c r="AC267">
        <f t="shared" si="54"/>
        <v>488</v>
      </c>
    </row>
    <row r="268" spans="1:29" ht="12.75">
      <c r="A268" s="1">
        <v>4</v>
      </c>
      <c r="B268" s="16">
        <v>15</v>
      </c>
      <c r="C268" s="16">
        <v>1</v>
      </c>
      <c r="D268" s="16">
        <v>15</v>
      </c>
      <c r="E268" s="2">
        <v>9</v>
      </c>
      <c r="F268" s="17">
        <f t="shared" si="58"/>
        <v>1</v>
      </c>
      <c r="G268" s="17">
        <f t="shared" si="59"/>
        <v>2</v>
      </c>
      <c r="H268" s="17">
        <f t="shared" si="60"/>
        <v>3</v>
      </c>
      <c r="I268" s="17">
        <v>18</v>
      </c>
      <c r="J268" s="16">
        <v>9</v>
      </c>
      <c r="K268" s="17" t="str">
        <f t="shared" si="57"/>
        <v>D</v>
      </c>
      <c r="L268" s="17"/>
      <c r="M268" s="16">
        <v>-36</v>
      </c>
      <c r="N268" s="17">
        <v>1</v>
      </c>
      <c r="O268">
        <f t="shared" si="49"/>
        <v>-36</v>
      </c>
      <c r="P268">
        <f t="shared" si="50"/>
        <v>0</v>
      </c>
      <c r="Q268">
        <f t="shared" si="51"/>
        <v>0</v>
      </c>
      <c r="S268" s="10">
        <f t="shared" si="52"/>
        <v>158</v>
      </c>
      <c r="T268" s="10">
        <f t="shared" si="52"/>
        <v>160</v>
      </c>
      <c r="U268" s="10">
        <f t="shared" si="52"/>
        <v>238</v>
      </c>
      <c r="W268">
        <f t="shared" si="53"/>
        <v>-86</v>
      </c>
      <c r="X268">
        <f t="shared" si="53"/>
        <v>40</v>
      </c>
      <c r="Y268">
        <f t="shared" si="53"/>
        <v>40</v>
      </c>
      <c r="AA268">
        <f t="shared" si="54"/>
        <v>408</v>
      </c>
      <c r="AB268">
        <f t="shared" si="54"/>
        <v>350</v>
      </c>
      <c r="AC268">
        <f t="shared" si="54"/>
        <v>528</v>
      </c>
    </row>
    <row r="269" spans="1:29" ht="12.75">
      <c r="A269" s="1">
        <v>4</v>
      </c>
      <c r="B269" s="16">
        <v>16</v>
      </c>
      <c r="C269" s="16">
        <v>1</v>
      </c>
      <c r="D269" s="16">
        <v>16</v>
      </c>
      <c r="E269" s="2">
        <v>10</v>
      </c>
      <c r="F269" s="17">
        <f t="shared" si="58"/>
        <v>2</v>
      </c>
      <c r="G269" s="17">
        <f t="shared" si="59"/>
        <v>3</v>
      </c>
      <c r="H269" s="17">
        <f t="shared" si="60"/>
        <v>1</v>
      </c>
      <c r="I269" s="17">
        <v>18</v>
      </c>
      <c r="J269" s="16">
        <v>24</v>
      </c>
      <c r="K269" s="17" t="str">
        <f t="shared" si="57"/>
        <v>G</v>
      </c>
      <c r="L269" s="17" t="s">
        <v>86</v>
      </c>
      <c r="M269" s="16">
        <v>72</v>
      </c>
      <c r="N269" s="17">
        <v>2</v>
      </c>
      <c r="O269">
        <f t="shared" si="49"/>
        <v>0</v>
      </c>
      <c r="P269">
        <f t="shared" si="50"/>
        <v>72</v>
      </c>
      <c r="Q269">
        <f t="shared" si="51"/>
        <v>0</v>
      </c>
      <c r="S269" s="10">
        <f t="shared" si="52"/>
        <v>158</v>
      </c>
      <c r="T269" s="10">
        <f t="shared" si="52"/>
        <v>232</v>
      </c>
      <c r="U269" s="10">
        <f t="shared" si="52"/>
        <v>238</v>
      </c>
      <c r="W269">
        <f t="shared" si="53"/>
        <v>0</v>
      </c>
      <c r="X269">
        <f t="shared" si="53"/>
        <v>122</v>
      </c>
      <c r="Y269">
        <f t="shared" si="53"/>
        <v>0</v>
      </c>
      <c r="AA269">
        <f t="shared" si="54"/>
        <v>408</v>
      </c>
      <c r="AB269">
        <f t="shared" si="54"/>
        <v>472</v>
      </c>
      <c r="AC269">
        <f t="shared" si="54"/>
        <v>528</v>
      </c>
    </row>
    <row r="270" spans="1:29" ht="12.75">
      <c r="A270" s="1">
        <v>4</v>
      </c>
      <c r="B270" s="16">
        <v>17</v>
      </c>
      <c r="C270" s="16">
        <v>1</v>
      </c>
      <c r="D270" s="16">
        <v>17</v>
      </c>
      <c r="E270" s="2">
        <v>11</v>
      </c>
      <c r="F270" s="17">
        <f t="shared" si="58"/>
        <v>3</v>
      </c>
      <c r="G270" s="17">
        <f t="shared" si="59"/>
        <v>1</v>
      </c>
      <c r="H270" s="17">
        <f t="shared" si="60"/>
        <v>2</v>
      </c>
      <c r="I270" s="17">
        <v>18</v>
      </c>
      <c r="J270" s="16">
        <v>24</v>
      </c>
      <c r="K270" s="17" t="str">
        <f t="shared" si="57"/>
        <v>G</v>
      </c>
      <c r="L270" s="17"/>
      <c r="M270" s="16">
        <v>120</v>
      </c>
      <c r="N270" s="17">
        <v>2</v>
      </c>
      <c r="O270">
        <f aca="true" t="shared" si="61" ref="O270:O333">IF($M270=0,0,IF($N270=1,$M270,0))</f>
        <v>0</v>
      </c>
      <c r="P270">
        <f aca="true" t="shared" si="62" ref="P270:P333">IF($M270=0,0,IF($N270=2,$M270,0))</f>
        <v>120</v>
      </c>
      <c r="Q270">
        <f aca="true" t="shared" si="63" ref="Q270:Q333">IF($M270=0,0,IF($N270=3,$M270,0))</f>
        <v>0</v>
      </c>
      <c r="S270" s="10">
        <f t="shared" si="52"/>
        <v>158</v>
      </c>
      <c r="T270" s="10">
        <f t="shared" si="52"/>
        <v>352</v>
      </c>
      <c r="U270" s="10">
        <f t="shared" si="52"/>
        <v>238</v>
      </c>
      <c r="W270">
        <f t="shared" si="53"/>
        <v>0</v>
      </c>
      <c r="X270">
        <f t="shared" si="53"/>
        <v>170</v>
      </c>
      <c r="Y270">
        <f t="shared" si="53"/>
        <v>0</v>
      </c>
      <c r="AA270">
        <f t="shared" si="54"/>
        <v>408</v>
      </c>
      <c r="AB270">
        <f t="shared" si="54"/>
        <v>642</v>
      </c>
      <c r="AC270">
        <f t="shared" si="54"/>
        <v>528</v>
      </c>
    </row>
    <row r="271" spans="1:29" ht="12.75">
      <c r="A271" s="1">
        <v>4</v>
      </c>
      <c r="B271" s="16">
        <v>18</v>
      </c>
      <c r="C271" s="16">
        <v>1</v>
      </c>
      <c r="D271" s="16">
        <v>18</v>
      </c>
      <c r="E271" s="2">
        <v>12</v>
      </c>
      <c r="F271" s="17">
        <f t="shared" si="58"/>
        <v>1</v>
      </c>
      <c r="G271" s="17">
        <f t="shared" si="59"/>
        <v>2</v>
      </c>
      <c r="H271" s="17">
        <f t="shared" si="60"/>
        <v>3</v>
      </c>
      <c r="I271" s="17">
        <v>24</v>
      </c>
      <c r="J271" s="16">
        <v>12</v>
      </c>
      <c r="K271" s="17" t="str">
        <f t="shared" si="57"/>
        <v>C</v>
      </c>
      <c r="L271" s="17"/>
      <c r="M271" s="16">
        <v>24</v>
      </c>
      <c r="N271" s="17">
        <v>2</v>
      </c>
      <c r="O271">
        <f t="shared" si="61"/>
        <v>0</v>
      </c>
      <c r="P271">
        <f t="shared" si="62"/>
        <v>24</v>
      </c>
      <c r="Q271">
        <f t="shared" si="63"/>
        <v>0</v>
      </c>
      <c r="S271" s="10">
        <f t="shared" si="52"/>
        <v>158</v>
      </c>
      <c r="T271" s="10">
        <f t="shared" si="52"/>
        <v>376</v>
      </c>
      <c r="U271" s="10">
        <f t="shared" si="52"/>
        <v>238</v>
      </c>
      <c r="W271">
        <f t="shared" si="53"/>
        <v>0</v>
      </c>
      <c r="X271">
        <f t="shared" si="53"/>
        <v>74</v>
      </c>
      <c r="Y271">
        <f t="shared" si="53"/>
        <v>0</v>
      </c>
      <c r="AA271">
        <f t="shared" si="54"/>
        <v>408</v>
      </c>
      <c r="AB271">
        <f t="shared" si="54"/>
        <v>716</v>
      </c>
      <c r="AC271">
        <f t="shared" si="54"/>
        <v>528</v>
      </c>
    </row>
    <row r="272" spans="1:29" ht="12.75">
      <c r="A272" s="1">
        <v>4</v>
      </c>
      <c r="B272" s="16">
        <v>19</v>
      </c>
      <c r="C272" s="16">
        <v>1</v>
      </c>
      <c r="D272" s="16">
        <v>19</v>
      </c>
      <c r="E272" s="2">
        <v>13</v>
      </c>
      <c r="F272" s="17">
        <f t="shared" si="58"/>
        <v>2</v>
      </c>
      <c r="G272" s="17">
        <f t="shared" si="59"/>
        <v>3</v>
      </c>
      <c r="H272" s="17">
        <f t="shared" si="60"/>
        <v>1</v>
      </c>
      <c r="I272" s="17">
        <v>33</v>
      </c>
      <c r="J272" s="16">
        <v>12</v>
      </c>
      <c r="K272" s="17" t="str">
        <f t="shared" si="57"/>
        <v>C</v>
      </c>
      <c r="L272" s="17"/>
      <c r="M272" s="16">
        <v>48</v>
      </c>
      <c r="N272" s="17">
        <v>3</v>
      </c>
      <c r="O272">
        <f t="shared" si="61"/>
        <v>0</v>
      </c>
      <c r="P272">
        <f t="shared" si="62"/>
        <v>0</v>
      </c>
      <c r="Q272">
        <f t="shared" si="63"/>
        <v>48</v>
      </c>
      <c r="S272" s="10">
        <f t="shared" si="52"/>
        <v>158</v>
      </c>
      <c r="T272" s="10">
        <f t="shared" si="52"/>
        <v>376</v>
      </c>
      <c r="U272" s="10">
        <f t="shared" si="52"/>
        <v>286</v>
      </c>
      <c r="W272">
        <f t="shared" si="53"/>
        <v>0</v>
      </c>
      <c r="X272">
        <f t="shared" si="53"/>
        <v>0</v>
      </c>
      <c r="Y272">
        <f t="shared" si="53"/>
        <v>98</v>
      </c>
      <c r="AA272">
        <f t="shared" si="54"/>
        <v>408</v>
      </c>
      <c r="AB272">
        <f t="shared" si="54"/>
        <v>716</v>
      </c>
      <c r="AC272">
        <f t="shared" si="54"/>
        <v>626</v>
      </c>
    </row>
    <row r="273" spans="1:29" ht="12.75">
      <c r="A273" s="1">
        <v>4</v>
      </c>
      <c r="B273" s="16">
        <v>20</v>
      </c>
      <c r="C273" s="16">
        <v>1</v>
      </c>
      <c r="D273" s="16">
        <v>20</v>
      </c>
      <c r="E273" s="2">
        <v>14</v>
      </c>
      <c r="F273" s="17">
        <f t="shared" si="58"/>
        <v>3</v>
      </c>
      <c r="G273" s="17">
        <f t="shared" si="59"/>
        <v>1</v>
      </c>
      <c r="H273" s="17">
        <f t="shared" si="60"/>
        <v>2</v>
      </c>
      <c r="I273" s="17">
        <v>18</v>
      </c>
      <c r="J273" s="16">
        <v>12</v>
      </c>
      <c r="K273" s="17" t="str">
        <f t="shared" si="57"/>
        <v>C</v>
      </c>
      <c r="L273" s="17" t="s">
        <v>86</v>
      </c>
      <c r="M273" s="16">
        <v>36</v>
      </c>
      <c r="N273" s="17">
        <v>2</v>
      </c>
      <c r="O273">
        <f t="shared" si="61"/>
        <v>0</v>
      </c>
      <c r="P273">
        <f t="shared" si="62"/>
        <v>36</v>
      </c>
      <c r="Q273">
        <f t="shared" si="63"/>
        <v>0</v>
      </c>
      <c r="S273" s="10">
        <f t="shared" si="52"/>
        <v>158</v>
      </c>
      <c r="T273" s="10">
        <f t="shared" si="52"/>
        <v>412</v>
      </c>
      <c r="U273" s="10">
        <f t="shared" si="52"/>
        <v>286</v>
      </c>
      <c r="W273">
        <f t="shared" si="53"/>
        <v>0</v>
      </c>
      <c r="X273">
        <f t="shared" si="53"/>
        <v>86</v>
      </c>
      <c r="Y273">
        <f t="shared" si="53"/>
        <v>0</v>
      </c>
      <c r="AA273">
        <f t="shared" si="54"/>
        <v>408</v>
      </c>
      <c r="AB273">
        <f t="shared" si="54"/>
        <v>802</v>
      </c>
      <c r="AC273">
        <f t="shared" si="54"/>
        <v>626</v>
      </c>
    </row>
    <row r="274" spans="1:29" ht="12.75">
      <c r="A274" s="1">
        <v>4</v>
      </c>
      <c r="B274" s="16">
        <v>21</v>
      </c>
      <c r="C274" s="16">
        <v>1</v>
      </c>
      <c r="D274" s="16">
        <v>21</v>
      </c>
      <c r="E274" s="2">
        <v>15</v>
      </c>
      <c r="F274" s="17">
        <f t="shared" si="58"/>
        <v>1</v>
      </c>
      <c r="G274" s="17">
        <f t="shared" si="59"/>
        <v>2</v>
      </c>
      <c r="H274" s="17">
        <f t="shared" si="60"/>
        <v>3</v>
      </c>
      <c r="I274" s="17">
        <v>18</v>
      </c>
      <c r="J274" s="16">
        <v>10</v>
      </c>
      <c r="K274" s="17" t="str">
        <f t="shared" si="57"/>
        <v>H</v>
      </c>
      <c r="L274" s="17"/>
      <c r="M274" s="16">
        <v>-40</v>
      </c>
      <c r="N274" s="17">
        <v>2</v>
      </c>
      <c r="O274">
        <f t="shared" si="61"/>
        <v>0</v>
      </c>
      <c r="P274">
        <f t="shared" si="62"/>
        <v>-40</v>
      </c>
      <c r="Q274">
        <f t="shared" si="63"/>
        <v>0</v>
      </c>
      <c r="S274" s="10">
        <f t="shared" si="52"/>
        <v>158</v>
      </c>
      <c r="T274" s="10">
        <f t="shared" si="52"/>
        <v>372</v>
      </c>
      <c r="U274" s="10">
        <f t="shared" si="52"/>
        <v>286</v>
      </c>
      <c r="W274">
        <f t="shared" si="53"/>
        <v>40</v>
      </c>
      <c r="X274">
        <f t="shared" si="53"/>
        <v>-90</v>
      </c>
      <c r="Y274">
        <f t="shared" si="53"/>
        <v>40</v>
      </c>
      <c r="AA274">
        <f t="shared" si="54"/>
        <v>448</v>
      </c>
      <c r="AB274">
        <f t="shared" si="54"/>
        <v>712</v>
      </c>
      <c r="AC274" s="31">
        <f t="shared" si="54"/>
        <v>666</v>
      </c>
    </row>
    <row r="275" spans="2:14" ht="12.75">
      <c r="B275" s="16"/>
      <c r="C275" s="16"/>
      <c r="D275" s="16"/>
      <c r="F275" s="17"/>
      <c r="G275" s="17"/>
      <c r="H275" s="17"/>
      <c r="I275" s="17"/>
      <c r="J275" s="16"/>
      <c r="K275" s="17"/>
      <c r="L275" s="17"/>
      <c r="M275" s="16"/>
      <c r="N275" s="17"/>
    </row>
    <row r="276" spans="1:29" ht="12.75">
      <c r="A276" s="1">
        <v>4</v>
      </c>
      <c r="B276" s="10">
        <v>22</v>
      </c>
      <c r="C276" s="10">
        <v>2</v>
      </c>
      <c r="D276" s="10">
        <v>1</v>
      </c>
      <c r="E276" s="20">
        <v>10</v>
      </c>
      <c r="F276" s="21">
        <f t="shared" si="58"/>
        <v>2</v>
      </c>
      <c r="G276" s="21">
        <f t="shared" si="59"/>
        <v>3</v>
      </c>
      <c r="H276" s="21">
        <f t="shared" si="60"/>
        <v>1</v>
      </c>
      <c r="I276" s="21">
        <v>18</v>
      </c>
      <c r="J276" s="10">
        <v>24</v>
      </c>
      <c r="K276" s="21" t="str">
        <f t="shared" si="57"/>
        <v>G</v>
      </c>
      <c r="L276" s="21" t="s">
        <v>86</v>
      </c>
      <c r="M276" s="10">
        <v>72</v>
      </c>
      <c r="N276" s="21">
        <v>2</v>
      </c>
      <c r="O276">
        <f t="shared" si="61"/>
        <v>0</v>
      </c>
      <c r="P276">
        <f t="shared" si="62"/>
        <v>72</v>
      </c>
      <c r="Q276">
        <f t="shared" si="63"/>
        <v>0</v>
      </c>
      <c r="S276" s="10">
        <f aca="true" t="shared" si="64" ref="S276:U339">O276+S275</f>
        <v>0</v>
      </c>
      <c r="T276" s="10">
        <f t="shared" si="64"/>
        <v>72</v>
      </c>
      <c r="U276" s="10">
        <f t="shared" si="64"/>
        <v>0</v>
      </c>
      <c r="W276">
        <f aca="true" t="shared" si="65" ref="W276:Y339">IF(O276&gt;0,O276+50,IF(O276&lt;0,O276-50,IF($M276&lt;0,40,0)))</f>
        <v>0</v>
      </c>
      <c r="X276">
        <f t="shared" si="65"/>
        <v>122</v>
      </c>
      <c r="Y276">
        <f t="shared" si="65"/>
        <v>0</v>
      </c>
      <c r="AA276">
        <f aca="true" t="shared" si="66" ref="AA276:AC339">W276+AA275</f>
        <v>0</v>
      </c>
      <c r="AB276">
        <f t="shared" si="66"/>
        <v>122</v>
      </c>
      <c r="AC276">
        <f t="shared" si="66"/>
        <v>0</v>
      </c>
    </row>
    <row r="277" spans="1:29" ht="12.75">
      <c r="A277" s="1">
        <v>4</v>
      </c>
      <c r="B277" s="10">
        <v>23</v>
      </c>
      <c r="C277" s="10">
        <v>2</v>
      </c>
      <c r="D277" s="10">
        <v>2</v>
      </c>
      <c r="E277" s="20">
        <v>11</v>
      </c>
      <c r="F277" s="21">
        <f t="shared" si="58"/>
        <v>3</v>
      </c>
      <c r="G277" s="21">
        <f t="shared" si="59"/>
        <v>1</v>
      </c>
      <c r="H277" s="21">
        <f t="shared" si="60"/>
        <v>2</v>
      </c>
      <c r="I277" s="21">
        <v>18</v>
      </c>
      <c r="J277" s="10">
        <v>10</v>
      </c>
      <c r="K277" s="21" t="str">
        <f t="shared" si="57"/>
        <v>H</v>
      </c>
      <c r="L277" s="21" t="s">
        <v>86</v>
      </c>
      <c r="M277" s="10">
        <v>60</v>
      </c>
      <c r="N277" s="21">
        <v>2</v>
      </c>
      <c r="O277">
        <f t="shared" si="61"/>
        <v>0</v>
      </c>
      <c r="P277">
        <f t="shared" si="62"/>
        <v>60</v>
      </c>
      <c r="Q277">
        <f t="shared" si="63"/>
        <v>0</v>
      </c>
      <c r="S277" s="10">
        <f t="shared" si="64"/>
        <v>0</v>
      </c>
      <c r="T277" s="10">
        <f t="shared" si="64"/>
        <v>132</v>
      </c>
      <c r="U277" s="10">
        <f t="shared" si="64"/>
        <v>0</v>
      </c>
      <c r="W277">
        <f t="shared" si="65"/>
        <v>0</v>
      </c>
      <c r="X277">
        <f t="shared" si="65"/>
        <v>110</v>
      </c>
      <c r="Y277">
        <f t="shared" si="65"/>
        <v>0</v>
      </c>
      <c r="AA277">
        <f t="shared" si="66"/>
        <v>0</v>
      </c>
      <c r="AB277">
        <f t="shared" si="66"/>
        <v>232</v>
      </c>
      <c r="AC277">
        <f t="shared" si="66"/>
        <v>0</v>
      </c>
    </row>
    <row r="278" spans="1:29" ht="12.75">
      <c r="A278" s="1">
        <v>4</v>
      </c>
      <c r="B278" s="10">
        <v>24</v>
      </c>
      <c r="C278" s="10">
        <v>2</v>
      </c>
      <c r="D278" s="10">
        <v>3</v>
      </c>
      <c r="E278" s="20">
        <v>12</v>
      </c>
      <c r="F278" s="21">
        <f t="shared" si="58"/>
        <v>1</v>
      </c>
      <c r="G278" s="21">
        <f t="shared" si="59"/>
        <v>2</v>
      </c>
      <c r="H278" s="21">
        <f t="shared" si="60"/>
        <v>3</v>
      </c>
      <c r="I278" s="21">
        <v>33</v>
      </c>
      <c r="J278" s="10">
        <v>46</v>
      </c>
      <c r="K278" s="21" t="str">
        <f t="shared" si="57"/>
        <v>N</v>
      </c>
      <c r="L278" s="21" t="s">
        <v>123</v>
      </c>
      <c r="M278" s="10">
        <v>46</v>
      </c>
      <c r="N278" s="21">
        <v>3</v>
      </c>
      <c r="O278">
        <f t="shared" si="61"/>
        <v>0</v>
      </c>
      <c r="P278">
        <f t="shared" si="62"/>
        <v>0</v>
      </c>
      <c r="Q278">
        <f t="shared" si="63"/>
        <v>46</v>
      </c>
      <c r="S278" s="10">
        <f t="shared" si="64"/>
        <v>0</v>
      </c>
      <c r="T278" s="10">
        <f t="shared" si="64"/>
        <v>132</v>
      </c>
      <c r="U278" s="10">
        <f t="shared" si="64"/>
        <v>46</v>
      </c>
      <c r="W278">
        <f t="shared" si="65"/>
        <v>0</v>
      </c>
      <c r="X278">
        <f t="shared" si="65"/>
        <v>0</v>
      </c>
      <c r="Y278">
        <f t="shared" si="65"/>
        <v>96</v>
      </c>
      <c r="AA278">
        <f t="shared" si="66"/>
        <v>0</v>
      </c>
      <c r="AB278">
        <f t="shared" si="66"/>
        <v>232</v>
      </c>
      <c r="AC278">
        <f t="shared" si="66"/>
        <v>96</v>
      </c>
    </row>
    <row r="279" spans="1:29" ht="12.75">
      <c r="A279" s="1">
        <v>4</v>
      </c>
      <c r="B279" s="10">
        <v>25</v>
      </c>
      <c r="C279" s="10">
        <v>2</v>
      </c>
      <c r="D279" s="10">
        <v>4</v>
      </c>
      <c r="E279" s="20">
        <v>13</v>
      </c>
      <c r="F279" s="21">
        <f t="shared" si="58"/>
        <v>2</v>
      </c>
      <c r="G279" s="21">
        <f t="shared" si="59"/>
        <v>3</v>
      </c>
      <c r="H279" s="21">
        <f t="shared" si="60"/>
        <v>1</v>
      </c>
      <c r="I279" s="21">
        <v>18</v>
      </c>
      <c r="J279" s="10">
        <v>12</v>
      </c>
      <c r="K279" s="21" t="str">
        <f t="shared" si="57"/>
        <v>C</v>
      </c>
      <c r="L279" s="21"/>
      <c r="M279" s="10">
        <v>48</v>
      </c>
      <c r="N279" s="21">
        <v>3</v>
      </c>
      <c r="O279">
        <f t="shared" si="61"/>
        <v>0</v>
      </c>
      <c r="P279">
        <f t="shared" si="62"/>
        <v>0</v>
      </c>
      <c r="Q279">
        <f t="shared" si="63"/>
        <v>48</v>
      </c>
      <c r="S279" s="10">
        <f t="shared" si="64"/>
        <v>0</v>
      </c>
      <c r="T279" s="10">
        <f t="shared" si="64"/>
        <v>132</v>
      </c>
      <c r="U279" s="10">
        <f t="shared" si="64"/>
        <v>94</v>
      </c>
      <c r="W279">
        <f t="shared" si="65"/>
        <v>0</v>
      </c>
      <c r="X279">
        <f t="shared" si="65"/>
        <v>0</v>
      </c>
      <c r="Y279">
        <f t="shared" si="65"/>
        <v>98</v>
      </c>
      <c r="AA279">
        <f t="shared" si="66"/>
        <v>0</v>
      </c>
      <c r="AB279">
        <f t="shared" si="66"/>
        <v>232</v>
      </c>
      <c r="AC279">
        <f t="shared" si="66"/>
        <v>194</v>
      </c>
    </row>
    <row r="280" spans="1:29" ht="12.75">
      <c r="A280" s="1">
        <v>4</v>
      </c>
      <c r="B280" s="10">
        <v>26</v>
      </c>
      <c r="C280" s="10">
        <v>2</v>
      </c>
      <c r="D280" s="10">
        <v>5</v>
      </c>
      <c r="E280" s="20">
        <v>14</v>
      </c>
      <c r="F280" s="21">
        <f t="shared" si="58"/>
        <v>3</v>
      </c>
      <c r="G280" s="21">
        <f t="shared" si="59"/>
        <v>1</v>
      </c>
      <c r="H280" s="21">
        <f t="shared" si="60"/>
        <v>2</v>
      </c>
      <c r="I280" s="21">
        <v>18</v>
      </c>
      <c r="J280" s="10">
        <v>46</v>
      </c>
      <c r="K280" s="21" t="str">
        <f t="shared" si="57"/>
        <v>N</v>
      </c>
      <c r="L280" s="21" t="s">
        <v>123</v>
      </c>
      <c r="M280" s="10">
        <v>46</v>
      </c>
      <c r="N280" s="21">
        <v>3</v>
      </c>
      <c r="O280">
        <f t="shared" si="61"/>
        <v>0</v>
      </c>
      <c r="P280">
        <f t="shared" si="62"/>
        <v>0</v>
      </c>
      <c r="Q280">
        <f t="shared" si="63"/>
        <v>46</v>
      </c>
      <c r="S280" s="10">
        <f t="shared" si="64"/>
        <v>0</v>
      </c>
      <c r="T280" s="10">
        <f t="shared" si="64"/>
        <v>132</v>
      </c>
      <c r="U280" s="10">
        <f t="shared" si="64"/>
        <v>140</v>
      </c>
      <c r="W280">
        <f t="shared" si="65"/>
        <v>0</v>
      </c>
      <c r="X280">
        <f t="shared" si="65"/>
        <v>0</v>
      </c>
      <c r="Y280">
        <f t="shared" si="65"/>
        <v>96</v>
      </c>
      <c r="AA280">
        <f t="shared" si="66"/>
        <v>0</v>
      </c>
      <c r="AB280">
        <f t="shared" si="66"/>
        <v>232</v>
      </c>
      <c r="AC280">
        <f t="shared" si="66"/>
        <v>290</v>
      </c>
    </row>
    <row r="281" spans="1:29" ht="12.75">
      <c r="A281" s="1">
        <v>4</v>
      </c>
      <c r="B281" s="10">
        <v>27</v>
      </c>
      <c r="C281" s="10">
        <v>2</v>
      </c>
      <c r="D281" s="10">
        <v>6</v>
      </c>
      <c r="E281" s="20">
        <v>15</v>
      </c>
      <c r="F281" s="21">
        <f t="shared" si="58"/>
        <v>1</v>
      </c>
      <c r="G281" s="21">
        <f t="shared" si="59"/>
        <v>2</v>
      </c>
      <c r="H281" s="21">
        <f t="shared" si="60"/>
        <v>3</v>
      </c>
      <c r="I281" s="21">
        <v>20</v>
      </c>
      <c r="J281" s="10">
        <v>10</v>
      </c>
      <c r="K281" s="21" t="str">
        <f t="shared" si="57"/>
        <v>H</v>
      </c>
      <c r="L281" s="21"/>
      <c r="M281" s="10">
        <v>-40</v>
      </c>
      <c r="N281" s="21">
        <v>2</v>
      </c>
      <c r="O281">
        <f t="shared" si="61"/>
        <v>0</v>
      </c>
      <c r="P281">
        <f t="shared" si="62"/>
        <v>-40</v>
      </c>
      <c r="Q281">
        <f t="shared" si="63"/>
        <v>0</v>
      </c>
      <c r="S281" s="10">
        <f t="shared" si="64"/>
        <v>0</v>
      </c>
      <c r="T281" s="10">
        <f t="shared" si="64"/>
        <v>92</v>
      </c>
      <c r="U281" s="10">
        <f t="shared" si="64"/>
        <v>140</v>
      </c>
      <c r="W281">
        <f t="shared" si="65"/>
        <v>40</v>
      </c>
      <c r="X281">
        <f t="shared" si="65"/>
        <v>-90</v>
      </c>
      <c r="Y281">
        <f t="shared" si="65"/>
        <v>40</v>
      </c>
      <c r="AA281">
        <f t="shared" si="66"/>
        <v>40</v>
      </c>
      <c r="AB281">
        <f t="shared" si="66"/>
        <v>142</v>
      </c>
      <c r="AC281">
        <f t="shared" si="66"/>
        <v>330</v>
      </c>
    </row>
    <row r="282" spans="1:29" ht="12.75">
      <c r="A282" s="1">
        <v>4</v>
      </c>
      <c r="B282" s="10">
        <v>28</v>
      </c>
      <c r="C282" s="10">
        <v>2</v>
      </c>
      <c r="D282" s="10">
        <v>7</v>
      </c>
      <c r="E282" s="20">
        <v>16</v>
      </c>
      <c r="F282" s="21">
        <f t="shared" si="58"/>
        <v>2</v>
      </c>
      <c r="G282" s="21">
        <f>1+MOD(E282+1,3)</f>
        <v>3</v>
      </c>
      <c r="H282" s="21">
        <f>1+MOD(E282+2,3)</f>
        <v>1</v>
      </c>
      <c r="I282" s="21">
        <v>24</v>
      </c>
      <c r="J282" s="10">
        <v>9</v>
      </c>
      <c r="K282" s="21" t="str">
        <f t="shared" si="57"/>
        <v>D</v>
      </c>
      <c r="L282" s="21" t="s">
        <v>86</v>
      </c>
      <c r="M282" s="10">
        <v>45</v>
      </c>
      <c r="N282" s="21">
        <v>3</v>
      </c>
      <c r="O282">
        <f t="shared" si="61"/>
        <v>0</v>
      </c>
      <c r="P282">
        <f t="shared" si="62"/>
        <v>0</v>
      </c>
      <c r="Q282">
        <f t="shared" si="63"/>
        <v>45</v>
      </c>
      <c r="S282" s="10">
        <f t="shared" si="64"/>
        <v>0</v>
      </c>
      <c r="T282" s="10">
        <f t="shared" si="64"/>
        <v>92</v>
      </c>
      <c r="U282" s="10">
        <f t="shared" si="64"/>
        <v>185</v>
      </c>
      <c r="W282">
        <f t="shared" si="65"/>
        <v>0</v>
      </c>
      <c r="X282">
        <f t="shared" si="65"/>
        <v>0</v>
      </c>
      <c r="Y282">
        <f t="shared" si="65"/>
        <v>95</v>
      </c>
      <c r="AA282">
        <f t="shared" si="66"/>
        <v>40</v>
      </c>
      <c r="AB282">
        <f t="shared" si="66"/>
        <v>142</v>
      </c>
      <c r="AC282">
        <f t="shared" si="66"/>
        <v>425</v>
      </c>
    </row>
    <row r="283" spans="1:29" ht="12.75">
      <c r="A283" s="1">
        <v>4</v>
      </c>
      <c r="B283" s="10">
        <v>29</v>
      </c>
      <c r="C283" s="10">
        <v>2</v>
      </c>
      <c r="D283" s="10">
        <v>8</v>
      </c>
      <c r="E283" s="20">
        <v>17</v>
      </c>
      <c r="F283" s="21">
        <f t="shared" si="58"/>
        <v>3</v>
      </c>
      <c r="G283" s="21">
        <f t="shared" si="59"/>
        <v>1</v>
      </c>
      <c r="H283" s="21">
        <f t="shared" si="60"/>
        <v>2</v>
      </c>
      <c r="I283" s="21">
        <v>22</v>
      </c>
      <c r="J283" s="10">
        <v>12</v>
      </c>
      <c r="K283" s="21" t="str">
        <f t="shared" si="57"/>
        <v>C</v>
      </c>
      <c r="L283" s="21"/>
      <c r="M283" s="10">
        <v>-48</v>
      </c>
      <c r="N283" s="21">
        <v>2</v>
      </c>
      <c r="O283">
        <f t="shared" si="61"/>
        <v>0</v>
      </c>
      <c r="P283">
        <f t="shared" si="62"/>
        <v>-48</v>
      </c>
      <c r="Q283">
        <f t="shared" si="63"/>
        <v>0</v>
      </c>
      <c r="S283" s="10">
        <f t="shared" si="64"/>
        <v>0</v>
      </c>
      <c r="T283" s="10">
        <f t="shared" si="64"/>
        <v>44</v>
      </c>
      <c r="U283" s="10">
        <f t="shared" si="64"/>
        <v>185</v>
      </c>
      <c r="W283">
        <f t="shared" si="65"/>
        <v>40</v>
      </c>
      <c r="X283">
        <f t="shared" si="65"/>
        <v>-98</v>
      </c>
      <c r="Y283">
        <f t="shared" si="65"/>
        <v>40</v>
      </c>
      <c r="AA283">
        <f t="shared" si="66"/>
        <v>80</v>
      </c>
      <c r="AB283">
        <f t="shared" si="66"/>
        <v>44</v>
      </c>
      <c r="AC283">
        <f t="shared" si="66"/>
        <v>465</v>
      </c>
    </row>
    <row r="284" spans="1:29" ht="12.75">
      <c r="A284" s="1">
        <v>4</v>
      </c>
      <c r="B284" s="10">
        <v>30</v>
      </c>
      <c r="C284" s="10">
        <v>2</v>
      </c>
      <c r="D284" s="10">
        <v>9</v>
      </c>
      <c r="E284" s="20">
        <v>18</v>
      </c>
      <c r="F284" s="21">
        <f t="shared" si="58"/>
        <v>1</v>
      </c>
      <c r="G284" s="21">
        <f t="shared" si="59"/>
        <v>2</v>
      </c>
      <c r="H284" s="21">
        <f t="shared" si="60"/>
        <v>3</v>
      </c>
      <c r="I284" s="21">
        <v>18</v>
      </c>
      <c r="J284" s="10">
        <v>10</v>
      </c>
      <c r="K284" s="21" t="str">
        <f t="shared" si="57"/>
        <v>H</v>
      </c>
      <c r="L284" s="21" t="s">
        <v>86</v>
      </c>
      <c r="M284" s="10">
        <v>40</v>
      </c>
      <c r="N284" s="21">
        <v>2</v>
      </c>
      <c r="O284">
        <f t="shared" si="61"/>
        <v>0</v>
      </c>
      <c r="P284">
        <f t="shared" si="62"/>
        <v>40</v>
      </c>
      <c r="Q284">
        <f t="shared" si="63"/>
        <v>0</v>
      </c>
      <c r="S284" s="10">
        <f t="shared" si="64"/>
        <v>0</v>
      </c>
      <c r="T284" s="10">
        <f t="shared" si="64"/>
        <v>84</v>
      </c>
      <c r="U284" s="10">
        <f t="shared" si="64"/>
        <v>185</v>
      </c>
      <c r="W284">
        <f t="shared" si="65"/>
        <v>0</v>
      </c>
      <c r="X284">
        <f t="shared" si="65"/>
        <v>90</v>
      </c>
      <c r="Y284">
        <f t="shared" si="65"/>
        <v>0</v>
      </c>
      <c r="AA284">
        <f t="shared" si="66"/>
        <v>80</v>
      </c>
      <c r="AB284">
        <f t="shared" si="66"/>
        <v>134</v>
      </c>
      <c r="AC284">
        <f t="shared" si="66"/>
        <v>465</v>
      </c>
    </row>
    <row r="285" spans="1:29" ht="12.75">
      <c r="A285" s="1">
        <v>4</v>
      </c>
      <c r="B285" s="10">
        <v>31</v>
      </c>
      <c r="C285" s="10">
        <v>2</v>
      </c>
      <c r="D285" s="10">
        <v>10</v>
      </c>
      <c r="E285" s="20">
        <v>19</v>
      </c>
      <c r="F285" s="21">
        <f t="shared" si="58"/>
        <v>2</v>
      </c>
      <c r="G285" s="21">
        <f t="shared" si="59"/>
        <v>3</v>
      </c>
      <c r="H285" s="21">
        <f t="shared" si="60"/>
        <v>1</v>
      </c>
      <c r="I285" s="21">
        <v>18</v>
      </c>
      <c r="J285" s="10">
        <v>9</v>
      </c>
      <c r="K285" s="21" t="str">
        <f t="shared" si="57"/>
        <v>D</v>
      </c>
      <c r="L285" s="21"/>
      <c r="M285" s="10">
        <v>-36</v>
      </c>
      <c r="N285" s="21">
        <v>1</v>
      </c>
      <c r="O285">
        <f t="shared" si="61"/>
        <v>-36</v>
      </c>
      <c r="P285">
        <f t="shared" si="62"/>
        <v>0</v>
      </c>
      <c r="Q285">
        <f t="shared" si="63"/>
        <v>0</v>
      </c>
      <c r="S285" s="10">
        <f t="shared" si="64"/>
        <v>-36</v>
      </c>
      <c r="T285" s="10">
        <f t="shared" si="64"/>
        <v>84</v>
      </c>
      <c r="U285" s="10">
        <f t="shared" si="64"/>
        <v>185</v>
      </c>
      <c r="W285">
        <f t="shared" si="65"/>
        <v>-86</v>
      </c>
      <c r="X285">
        <f t="shared" si="65"/>
        <v>40</v>
      </c>
      <c r="Y285">
        <f t="shared" si="65"/>
        <v>40</v>
      </c>
      <c r="AA285">
        <f t="shared" si="66"/>
        <v>-6</v>
      </c>
      <c r="AB285">
        <f t="shared" si="66"/>
        <v>174</v>
      </c>
      <c r="AC285">
        <f t="shared" si="66"/>
        <v>505</v>
      </c>
    </row>
    <row r="286" spans="1:29" ht="12.75">
      <c r="A286" s="1">
        <v>4</v>
      </c>
      <c r="B286" s="10">
        <v>32</v>
      </c>
      <c r="C286" s="10">
        <v>2</v>
      </c>
      <c r="D286" s="10">
        <v>11</v>
      </c>
      <c r="E286" s="20">
        <v>20</v>
      </c>
      <c r="F286" s="21">
        <f t="shared" si="58"/>
        <v>3</v>
      </c>
      <c r="G286" s="21">
        <f t="shared" si="59"/>
        <v>1</v>
      </c>
      <c r="H286" s="21">
        <f t="shared" si="60"/>
        <v>2</v>
      </c>
      <c r="I286" s="21">
        <v>18</v>
      </c>
      <c r="J286" s="10">
        <v>9</v>
      </c>
      <c r="K286" s="21" t="str">
        <f t="shared" si="57"/>
        <v>D</v>
      </c>
      <c r="L286" s="21"/>
      <c r="M286" s="10">
        <v>18</v>
      </c>
      <c r="N286" s="21">
        <v>2</v>
      </c>
      <c r="O286">
        <f t="shared" si="61"/>
        <v>0</v>
      </c>
      <c r="P286">
        <f t="shared" si="62"/>
        <v>18</v>
      </c>
      <c r="Q286">
        <f t="shared" si="63"/>
        <v>0</v>
      </c>
      <c r="S286" s="10">
        <f t="shared" si="64"/>
        <v>-36</v>
      </c>
      <c r="T286" s="10">
        <f t="shared" si="64"/>
        <v>102</v>
      </c>
      <c r="U286" s="10">
        <f t="shared" si="64"/>
        <v>185</v>
      </c>
      <c r="W286">
        <f t="shared" si="65"/>
        <v>0</v>
      </c>
      <c r="X286">
        <f t="shared" si="65"/>
        <v>68</v>
      </c>
      <c r="Y286">
        <f t="shared" si="65"/>
        <v>0</v>
      </c>
      <c r="AA286">
        <f t="shared" si="66"/>
        <v>-6</v>
      </c>
      <c r="AB286">
        <f t="shared" si="66"/>
        <v>242</v>
      </c>
      <c r="AC286">
        <f t="shared" si="66"/>
        <v>505</v>
      </c>
    </row>
    <row r="287" spans="1:29" ht="12.75">
      <c r="A287" s="1">
        <v>4</v>
      </c>
      <c r="B287" s="10">
        <v>33</v>
      </c>
      <c r="C287" s="10">
        <v>2</v>
      </c>
      <c r="D287" s="10">
        <v>12</v>
      </c>
      <c r="E287" s="20">
        <v>21</v>
      </c>
      <c r="F287" s="21">
        <f t="shared" si="58"/>
        <v>1</v>
      </c>
      <c r="G287" s="21">
        <f t="shared" si="59"/>
        <v>2</v>
      </c>
      <c r="H287" s="21">
        <f t="shared" si="60"/>
        <v>3</v>
      </c>
      <c r="I287" s="21">
        <v>18</v>
      </c>
      <c r="J287" s="10">
        <v>9</v>
      </c>
      <c r="K287" s="21" t="str">
        <f t="shared" si="57"/>
        <v>D</v>
      </c>
      <c r="L287" s="21"/>
      <c r="M287" s="10">
        <v>18</v>
      </c>
      <c r="N287" s="21">
        <v>1</v>
      </c>
      <c r="O287">
        <f t="shared" si="61"/>
        <v>18</v>
      </c>
      <c r="P287">
        <f t="shared" si="62"/>
        <v>0</v>
      </c>
      <c r="Q287">
        <f t="shared" si="63"/>
        <v>0</v>
      </c>
      <c r="S287" s="10">
        <f t="shared" si="64"/>
        <v>-18</v>
      </c>
      <c r="T287" s="10">
        <f t="shared" si="64"/>
        <v>102</v>
      </c>
      <c r="U287" s="10">
        <f t="shared" si="64"/>
        <v>185</v>
      </c>
      <c r="W287">
        <f t="shared" si="65"/>
        <v>68</v>
      </c>
      <c r="X287">
        <f t="shared" si="65"/>
        <v>0</v>
      </c>
      <c r="Y287">
        <f t="shared" si="65"/>
        <v>0</v>
      </c>
      <c r="AA287">
        <f t="shared" si="66"/>
        <v>62</v>
      </c>
      <c r="AB287">
        <f t="shared" si="66"/>
        <v>242</v>
      </c>
      <c r="AC287">
        <f t="shared" si="66"/>
        <v>505</v>
      </c>
    </row>
    <row r="288" spans="1:29" ht="12.75">
      <c r="A288" s="1">
        <v>4</v>
      </c>
      <c r="B288" s="10">
        <v>34</v>
      </c>
      <c r="C288" s="10">
        <v>2</v>
      </c>
      <c r="D288" s="10">
        <v>13</v>
      </c>
      <c r="E288" s="20">
        <v>1</v>
      </c>
      <c r="F288" s="21">
        <f t="shared" si="58"/>
        <v>2</v>
      </c>
      <c r="G288" s="21">
        <f t="shared" si="59"/>
        <v>3</v>
      </c>
      <c r="H288" s="21">
        <f t="shared" si="60"/>
        <v>1</v>
      </c>
      <c r="I288" s="21">
        <v>18</v>
      </c>
      <c r="J288" s="10">
        <v>24</v>
      </c>
      <c r="K288" s="21" t="str">
        <f t="shared" si="57"/>
        <v>G</v>
      </c>
      <c r="L288" s="21"/>
      <c r="M288" s="10">
        <v>48</v>
      </c>
      <c r="N288" s="21">
        <v>3</v>
      </c>
      <c r="O288">
        <f t="shared" si="61"/>
        <v>0</v>
      </c>
      <c r="P288">
        <f t="shared" si="62"/>
        <v>0</v>
      </c>
      <c r="Q288">
        <f t="shared" si="63"/>
        <v>48</v>
      </c>
      <c r="S288" s="10">
        <f t="shared" si="64"/>
        <v>-18</v>
      </c>
      <c r="T288" s="10">
        <f t="shared" si="64"/>
        <v>102</v>
      </c>
      <c r="U288" s="10">
        <f t="shared" si="64"/>
        <v>233</v>
      </c>
      <c r="W288">
        <f t="shared" si="65"/>
        <v>0</v>
      </c>
      <c r="X288">
        <f t="shared" si="65"/>
        <v>0</v>
      </c>
      <c r="Y288">
        <f t="shared" si="65"/>
        <v>98</v>
      </c>
      <c r="AA288">
        <f t="shared" si="66"/>
        <v>62</v>
      </c>
      <c r="AB288">
        <f t="shared" si="66"/>
        <v>242</v>
      </c>
      <c r="AC288">
        <f t="shared" si="66"/>
        <v>603</v>
      </c>
    </row>
    <row r="289" spans="1:29" ht="12.75">
      <c r="A289" s="1">
        <v>4</v>
      </c>
      <c r="B289" s="10">
        <v>35</v>
      </c>
      <c r="C289" s="10">
        <v>2</v>
      </c>
      <c r="D289" s="10">
        <v>14</v>
      </c>
      <c r="E289" s="20">
        <v>2</v>
      </c>
      <c r="F289" s="21">
        <f t="shared" si="58"/>
        <v>3</v>
      </c>
      <c r="G289" s="21">
        <f>1+MOD(E289+1,3)</f>
        <v>1</v>
      </c>
      <c r="H289" s="21">
        <f>1+MOD(E289+2,3)</f>
        <v>2</v>
      </c>
      <c r="I289" s="21">
        <v>23</v>
      </c>
      <c r="J289" s="10">
        <v>9</v>
      </c>
      <c r="K289" s="21" t="str">
        <f t="shared" si="57"/>
        <v>D</v>
      </c>
      <c r="L289" s="21" t="s">
        <v>94</v>
      </c>
      <c r="M289" s="10">
        <v>27</v>
      </c>
      <c r="N289" s="21">
        <v>1</v>
      </c>
      <c r="O289">
        <f t="shared" si="61"/>
        <v>27</v>
      </c>
      <c r="P289">
        <f t="shared" si="62"/>
        <v>0</v>
      </c>
      <c r="Q289">
        <f t="shared" si="63"/>
        <v>0</v>
      </c>
      <c r="S289" s="10">
        <f t="shared" si="64"/>
        <v>9</v>
      </c>
      <c r="T289" s="10">
        <f t="shared" si="64"/>
        <v>102</v>
      </c>
      <c r="U289" s="10">
        <f t="shared" si="64"/>
        <v>233</v>
      </c>
      <c r="W289">
        <f t="shared" si="65"/>
        <v>77</v>
      </c>
      <c r="X289">
        <f t="shared" si="65"/>
        <v>0</v>
      </c>
      <c r="Y289">
        <f t="shared" si="65"/>
        <v>0</v>
      </c>
      <c r="AA289">
        <f t="shared" si="66"/>
        <v>139</v>
      </c>
      <c r="AB289">
        <f t="shared" si="66"/>
        <v>242</v>
      </c>
      <c r="AC289">
        <f t="shared" si="66"/>
        <v>603</v>
      </c>
    </row>
    <row r="290" spans="1:29" ht="12.75">
      <c r="A290" s="1">
        <v>4</v>
      </c>
      <c r="B290" s="10">
        <v>36</v>
      </c>
      <c r="C290" s="10">
        <v>2</v>
      </c>
      <c r="D290" s="10">
        <v>15</v>
      </c>
      <c r="E290" s="20">
        <v>3</v>
      </c>
      <c r="F290" s="21">
        <f t="shared" si="58"/>
        <v>1</v>
      </c>
      <c r="G290" s="21">
        <f t="shared" si="59"/>
        <v>2</v>
      </c>
      <c r="H290" s="21">
        <f t="shared" si="60"/>
        <v>3</v>
      </c>
      <c r="I290" s="21">
        <v>18</v>
      </c>
      <c r="J290" s="10">
        <v>24</v>
      </c>
      <c r="K290" s="21" t="str">
        <f t="shared" si="57"/>
        <v>G</v>
      </c>
      <c r="L290" s="21"/>
      <c r="M290" s="10">
        <v>72</v>
      </c>
      <c r="N290" s="21">
        <v>2</v>
      </c>
      <c r="O290">
        <f t="shared" si="61"/>
        <v>0</v>
      </c>
      <c r="P290">
        <f t="shared" si="62"/>
        <v>72</v>
      </c>
      <c r="Q290">
        <f t="shared" si="63"/>
        <v>0</v>
      </c>
      <c r="S290" s="10">
        <f t="shared" si="64"/>
        <v>9</v>
      </c>
      <c r="T290" s="10">
        <f t="shared" si="64"/>
        <v>174</v>
      </c>
      <c r="U290" s="10">
        <f t="shared" si="64"/>
        <v>233</v>
      </c>
      <c r="W290">
        <f t="shared" si="65"/>
        <v>0</v>
      </c>
      <c r="X290">
        <f t="shared" si="65"/>
        <v>122</v>
      </c>
      <c r="Y290">
        <f t="shared" si="65"/>
        <v>0</v>
      </c>
      <c r="AA290">
        <f t="shared" si="66"/>
        <v>139</v>
      </c>
      <c r="AB290">
        <f t="shared" si="66"/>
        <v>364</v>
      </c>
      <c r="AC290">
        <f t="shared" si="66"/>
        <v>603</v>
      </c>
    </row>
    <row r="291" spans="1:29" ht="12.75">
      <c r="A291" s="1">
        <v>4</v>
      </c>
      <c r="B291" s="10">
        <v>37</v>
      </c>
      <c r="C291" s="10">
        <v>2</v>
      </c>
      <c r="D291" s="10">
        <v>16</v>
      </c>
      <c r="E291" s="20">
        <v>4</v>
      </c>
      <c r="F291" s="21">
        <f t="shared" si="58"/>
        <v>2</v>
      </c>
      <c r="G291" s="21">
        <f t="shared" si="59"/>
        <v>3</v>
      </c>
      <c r="H291" s="21">
        <f t="shared" si="60"/>
        <v>1</v>
      </c>
      <c r="I291" s="21">
        <v>18</v>
      </c>
      <c r="J291" s="10">
        <v>24</v>
      </c>
      <c r="K291" s="21" t="str">
        <f t="shared" si="57"/>
        <v>G</v>
      </c>
      <c r="L291" s="21" t="s">
        <v>86</v>
      </c>
      <c r="M291" s="10">
        <v>120</v>
      </c>
      <c r="N291" s="21">
        <v>3</v>
      </c>
      <c r="O291">
        <f t="shared" si="61"/>
        <v>0</v>
      </c>
      <c r="P291">
        <f t="shared" si="62"/>
        <v>0</v>
      </c>
      <c r="Q291">
        <f t="shared" si="63"/>
        <v>120</v>
      </c>
      <c r="S291" s="10">
        <f t="shared" si="64"/>
        <v>9</v>
      </c>
      <c r="T291" s="10">
        <f t="shared" si="64"/>
        <v>174</v>
      </c>
      <c r="U291" s="10">
        <f t="shared" si="64"/>
        <v>353</v>
      </c>
      <c r="W291">
        <f t="shared" si="65"/>
        <v>0</v>
      </c>
      <c r="X291">
        <f t="shared" si="65"/>
        <v>0</v>
      </c>
      <c r="Y291">
        <f t="shared" si="65"/>
        <v>170</v>
      </c>
      <c r="AA291">
        <f t="shared" si="66"/>
        <v>139</v>
      </c>
      <c r="AB291">
        <f t="shared" si="66"/>
        <v>364</v>
      </c>
      <c r="AC291">
        <f t="shared" si="66"/>
        <v>773</v>
      </c>
    </row>
    <row r="292" spans="1:29" ht="12.75">
      <c r="A292" s="1">
        <v>4</v>
      </c>
      <c r="B292" s="10">
        <v>38</v>
      </c>
      <c r="C292" s="10">
        <v>2</v>
      </c>
      <c r="D292" s="10">
        <v>17</v>
      </c>
      <c r="E292" s="20">
        <v>5</v>
      </c>
      <c r="F292" s="21">
        <f t="shared" si="58"/>
        <v>3</v>
      </c>
      <c r="G292" s="21">
        <f t="shared" si="59"/>
        <v>1</v>
      </c>
      <c r="H292" s="21">
        <f t="shared" si="60"/>
        <v>2</v>
      </c>
      <c r="I292" s="21">
        <v>18</v>
      </c>
      <c r="J292" s="10">
        <v>11</v>
      </c>
      <c r="K292" s="21" t="str">
        <f t="shared" si="57"/>
        <v>S</v>
      </c>
      <c r="L292" s="21"/>
      <c r="M292" s="10">
        <v>22</v>
      </c>
      <c r="N292" s="21">
        <v>3</v>
      </c>
      <c r="O292">
        <f t="shared" si="61"/>
        <v>0</v>
      </c>
      <c r="P292">
        <f t="shared" si="62"/>
        <v>0</v>
      </c>
      <c r="Q292">
        <f t="shared" si="63"/>
        <v>22</v>
      </c>
      <c r="S292" s="10">
        <f t="shared" si="64"/>
        <v>9</v>
      </c>
      <c r="T292" s="10">
        <f t="shared" si="64"/>
        <v>174</v>
      </c>
      <c r="U292" s="10">
        <f t="shared" si="64"/>
        <v>375</v>
      </c>
      <c r="W292">
        <f t="shared" si="65"/>
        <v>0</v>
      </c>
      <c r="X292">
        <f t="shared" si="65"/>
        <v>0</v>
      </c>
      <c r="Y292">
        <f t="shared" si="65"/>
        <v>72</v>
      </c>
      <c r="AA292">
        <f t="shared" si="66"/>
        <v>139</v>
      </c>
      <c r="AB292">
        <f t="shared" si="66"/>
        <v>364</v>
      </c>
      <c r="AC292">
        <f t="shared" si="66"/>
        <v>845</v>
      </c>
    </row>
    <row r="293" spans="1:29" ht="12.75">
      <c r="A293" s="1">
        <v>4</v>
      </c>
      <c r="B293" s="10">
        <v>39</v>
      </c>
      <c r="C293" s="10">
        <v>2</v>
      </c>
      <c r="D293" s="10">
        <v>18</v>
      </c>
      <c r="E293" s="20">
        <v>6</v>
      </c>
      <c r="F293" s="21">
        <f t="shared" si="58"/>
        <v>1</v>
      </c>
      <c r="G293" s="21">
        <f t="shared" si="59"/>
        <v>2</v>
      </c>
      <c r="H293" s="21">
        <f t="shared" si="60"/>
        <v>3</v>
      </c>
      <c r="I293" s="21">
        <v>18</v>
      </c>
      <c r="J293" s="10">
        <v>9</v>
      </c>
      <c r="K293" s="21" t="str">
        <f t="shared" si="57"/>
        <v>D</v>
      </c>
      <c r="L293" s="21"/>
      <c r="M293" s="10">
        <v>27</v>
      </c>
      <c r="N293" s="21">
        <v>2</v>
      </c>
      <c r="O293">
        <f t="shared" si="61"/>
        <v>0</v>
      </c>
      <c r="P293">
        <f t="shared" si="62"/>
        <v>27</v>
      </c>
      <c r="Q293">
        <f t="shared" si="63"/>
        <v>0</v>
      </c>
      <c r="S293" s="10">
        <f t="shared" si="64"/>
        <v>9</v>
      </c>
      <c r="T293" s="10">
        <f t="shared" si="64"/>
        <v>201</v>
      </c>
      <c r="U293" s="10">
        <f t="shared" si="64"/>
        <v>375</v>
      </c>
      <c r="W293">
        <f t="shared" si="65"/>
        <v>0</v>
      </c>
      <c r="X293">
        <f t="shared" si="65"/>
        <v>77</v>
      </c>
      <c r="Y293">
        <f t="shared" si="65"/>
        <v>0</v>
      </c>
      <c r="AA293">
        <f t="shared" si="66"/>
        <v>139</v>
      </c>
      <c r="AB293">
        <f t="shared" si="66"/>
        <v>441</v>
      </c>
      <c r="AC293">
        <f t="shared" si="66"/>
        <v>845</v>
      </c>
    </row>
    <row r="294" spans="1:29" ht="12.75">
      <c r="A294" s="1">
        <v>4</v>
      </c>
      <c r="B294" s="10">
        <v>40</v>
      </c>
      <c r="C294" s="10">
        <v>2</v>
      </c>
      <c r="D294" s="10">
        <v>19</v>
      </c>
      <c r="E294" s="20">
        <v>7</v>
      </c>
      <c r="F294" s="21">
        <f t="shared" si="58"/>
        <v>2</v>
      </c>
      <c r="G294" s="21">
        <f t="shared" si="59"/>
        <v>3</v>
      </c>
      <c r="H294" s="21">
        <f t="shared" si="60"/>
        <v>1</v>
      </c>
      <c r="I294" s="21">
        <v>20</v>
      </c>
      <c r="J294" s="10">
        <v>10</v>
      </c>
      <c r="K294" s="21" t="str">
        <f t="shared" si="57"/>
        <v>H</v>
      </c>
      <c r="L294" s="21"/>
      <c r="M294" s="10">
        <v>30</v>
      </c>
      <c r="N294" s="21">
        <v>1</v>
      </c>
      <c r="O294">
        <f t="shared" si="61"/>
        <v>30</v>
      </c>
      <c r="P294">
        <f t="shared" si="62"/>
        <v>0</v>
      </c>
      <c r="Q294">
        <f t="shared" si="63"/>
        <v>0</v>
      </c>
      <c r="S294" s="10">
        <f t="shared" si="64"/>
        <v>39</v>
      </c>
      <c r="T294" s="10">
        <f t="shared" si="64"/>
        <v>201</v>
      </c>
      <c r="U294" s="10">
        <f t="shared" si="64"/>
        <v>375</v>
      </c>
      <c r="W294">
        <f t="shared" si="65"/>
        <v>80</v>
      </c>
      <c r="X294">
        <f t="shared" si="65"/>
        <v>0</v>
      </c>
      <c r="Y294">
        <f t="shared" si="65"/>
        <v>0</v>
      </c>
      <c r="AA294">
        <f t="shared" si="66"/>
        <v>219</v>
      </c>
      <c r="AB294">
        <f t="shared" si="66"/>
        <v>441</v>
      </c>
      <c r="AC294">
        <f t="shared" si="66"/>
        <v>845</v>
      </c>
    </row>
    <row r="295" spans="1:29" ht="12.75">
      <c r="A295" s="1">
        <v>4</v>
      </c>
      <c r="B295" s="10">
        <v>41</v>
      </c>
      <c r="C295" s="10">
        <v>2</v>
      </c>
      <c r="D295" s="10">
        <v>20</v>
      </c>
      <c r="E295" s="20">
        <v>8</v>
      </c>
      <c r="F295" s="21">
        <f t="shared" si="58"/>
        <v>3</v>
      </c>
      <c r="G295" s="21">
        <f t="shared" si="59"/>
        <v>1</v>
      </c>
      <c r="H295" s="21">
        <f t="shared" si="60"/>
        <v>2</v>
      </c>
      <c r="I295" s="21">
        <v>0</v>
      </c>
      <c r="J295" s="10">
        <v>0</v>
      </c>
      <c r="K295" s="21" t="str">
        <f t="shared" si="57"/>
        <v>N</v>
      </c>
      <c r="L295" s="21"/>
      <c r="M295" s="10">
        <v>0</v>
      </c>
      <c r="N295" s="21">
        <v>3</v>
      </c>
      <c r="O295">
        <f t="shared" si="61"/>
        <v>0</v>
      </c>
      <c r="P295">
        <f t="shared" si="62"/>
        <v>0</v>
      </c>
      <c r="Q295">
        <f t="shared" si="63"/>
        <v>0</v>
      </c>
      <c r="S295" s="10">
        <f t="shared" si="64"/>
        <v>39</v>
      </c>
      <c r="T295" s="10">
        <f t="shared" si="64"/>
        <v>201</v>
      </c>
      <c r="U295" s="10">
        <f t="shared" si="64"/>
        <v>375</v>
      </c>
      <c r="W295">
        <f t="shared" si="65"/>
        <v>0</v>
      </c>
      <c r="X295">
        <f t="shared" si="65"/>
        <v>0</v>
      </c>
      <c r="Y295">
        <f t="shared" si="65"/>
        <v>0</v>
      </c>
      <c r="AA295">
        <f t="shared" si="66"/>
        <v>219</v>
      </c>
      <c r="AB295">
        <f t="shared" si="66"/>
        <v>441</v>
      </c>
      <c r="AC295">
        <f t="shared" si="66"/>
        <v>845</v>
      </c>
    </row>
    <row r="296" spans="1:29" ht="12.75">
      <c r="A296" s="1">
        <v>4</v>
      </c>
      <c r="B296" s="10">
        <v>42</v>
      </c>
      <c r="C296" s="10">
        <v>2</v>
      </c>
      <c r="D296" s="10">
        <v>21</v>
      </c>
      <c r="E296" s="20">
        <v>9</v>
      </c>
      <c r="F296" s="21">
        <f t="shared" si="58"/>
        <v>1</v>
      </c>
      <c r="G296" s="21">
        <f t="shared" si="59"/>
        <v>2</v>
      </c>
      <c r="H296" s="21">
        <f t="shared" si="60"/>
        <v>3</v>
      </c>
      <c r="I296" s="21">
        <v>18</v>
      </c>
      <c r="J296" s="10">
        <v>12</v>
      </c>
      <c r="K296" s="21" t="str">
        <f t="shared" si="57"/>
        <v>C</v>
      </c>
      <c r="L296" s="21"/>
      <c r="M296" s="10">
        <v>24</v>
      </c>
      <c r="N296" s="21">
        <v>2</v>
      </c>
      <c r="O296">
        <f t="shared" si="61"/>
        <v>0</v>
      </c>
      <c r="P296">
        <f t="shared" si="62"/>
        <v>24</v>
      </c>
      <c r="Q296">
        <f t="shared" si="63"/>
        <v>0</v>
      </c>
      <c r="S296" s="10">
        <f t="shared" si="64"/>
        <v>39</v>
      </c>
      <c r="T296" s="10">
        <f t="shared" si="64"/>
        <v>225</v>
      </c>
      <c r="U296" s="10">
        <f t="shared" si="64"/>
        <v>375</v>
      </c>
      <c r="W296">
        <f t="shared" si="65"/>
        <v>0</v>
      </c>
      <c r="X296">
        <f t="shared" si="65"/>
        <v>74</v>
      </c>
      <c r="Y296">
        <f t="shared" si="65"/>
        <v>0</v>
      </c>
      <c r="AA296">
        <f t="shared" si="66"/>
        <v>219</v>
      </c>
      <c r="AB296">
        <f t="shared" si="66"/>
        <v>515</v>
      </c>
      <c r="AC296">
        <f t="shared" si="66"/>
        <v>845</v>
      </c>
    </row>
    <row r="297" spans="2:14" ht="12.75">
      <c r="B297" s="10"/>
      <c r="C297" s="10"/>
      <c r="D297" s="10"/>
      <c r="E297" s="20"/>
      <c r="F297" s="21"/>
      <c r="G297" s="21"/>
      <c r="H297" s="21"/>
      <c r="I297" s="21"/>
      <c r="J297" s="10"/>
      <c r="K297" s="21"/>
      <c r="L297" s="21"/>
      <c r="M297" s="10"/>
      <c r="N297" s="21"/>
    </row>
    <row r="298" spans="1:29" ht="12.75">
      <c r="A298" s="1">
        <v>4</v>
      </c>
      <c r="B298" s="16">
        <v>43</v>
      </c>
      <c r="C298" s="16">
        <v>3</v>
      </c>
      <c r="D298" s="16">
        <v>1</v>
      </c>
      <c r="E298" s="2">
        <v>4</v>
      </c>
      <c r="F298" s="17">
        <f t="shared" si="58"/>
        <v>2</v>
      </c>
      <c r="G298" s="17">
        <f t="shared" si="59"/>
        <v>3</v>
      </c>
      <c r="H298" s="17">
        <f t="shared" si="60"/>
        <v>1</v>
      </c>
      <c r="I298" s="17">
        <v>18</v>
      </c>
      <c r="J298" s="16">
        <v>24</v>
      </c>
      <c r="K298" s="17" t="str">
        <f t="shared" si="57"/>
        <v>G</v>
      </c>
      <c r="L298" s="17" t="s">
        <v>86</v>
      </c>
      <c r="M298" s="16">
        <v>120</v>
      </c>
      <c r="N298" s="17">
        <v>3</v>
      </c>
      <c r="O298">
        <f t="shared" si="61"/>
        <v>0</v>
      </c>
      <c r="P298">
        <f t="shared" si="62"/>
        <v>0</v>
      </c>
      <c r="Q298">
        <f t="shared" si="63"/>
        <v>120</v>
      </c>
      <c r="S298" s="10">
        <f t="shared" si="64"/>
        <v>0</v>
      </c>
      <c r="T298" s="10">
        <f t="shared" si="64"/>
        <v>0</v>
      </c>
      <c r="U298" s="10">
        <f t="shared" si="64"/>
        <v>120</v>
      </c>
      <c r="W298">
        <f t="shared" si="65"/>
        <v>0</v>
      </c>
      <c r="X298">
        <f t="shared" si="65"/>
        <v>0</v>
      </c>
      <c r="Y298">
        <f t="shared" si="65"/>
        <v>170</v>
      </c>
      <c r="AA298">
        <f t="shared" si="66"/>
        <v>0</v>
      </c>
      <c r="AB298">
        <f t="shared" si="66"/>
        <v>0</v>
      </c>
      <c r="AC298">
        <f t="shared" si="66"/>
        <v>170</v>
      </c>
    </row>
    <row r="299" spans="1:29" ht="12.75">
      <c r="A299" s="1">
        <v>4</v>
      </c>
      <c r="B299" s="16">
        <v>44</v>
      </c>
      <c r="C299" s="16">
        <v>3</v>
      </c>
      <c r="D299" s="16">
        <v>2</v>
      </c>
      <c r="E299" s="2">
        <v>5</v>
      </c>
      <c r="F299" s="17">
        <f t="shared" si="58"/>
        <v>3</v>
      </c>
      <c r="G299" s="17">
        <f t="shared" si="59"/>
        <v>1</v>
      </c>
      <c r="H299" s="17">
        <f t="shared" si="60"/>
        <v>2</v>
      </c>
      <c r="I299" s="17">
        <v>18</v>
      </c>
      <c r="J299" s="16">
        <v>24</v>
      </c>
      <c r="K299" s="17" t="str">
        <f t="shared" si="57"/>
        <v>G</v>
      </c>
      <c r="L299" s="17" t="s">
        <v>86</v>
      </c>
      <c r="M299" s="16">
        <v>72</v>
      </c>
      <c r="N299" s="17">
        <v>3</v>
      </c>
      <c r="O299">
        <f t="shared" si="61"/>
        <v>0</v>
      </c>
      <c r="P299">
        <f t="shared" si="62"/>
        <v>0</v>
      </c>
      <c r="Q299">
        <f t="shared" si="63"/>
        <v>72</v>
      </c>
      <c r="S299" s="10">
        <f t="shared" si="64"/>
        <v>0</v>
      </c>
      <c r="T299" s="10">
        <f t="shared" si="64"/>
        <v>0</v>
      </c>
      <c r="U299" s="10">
        <f t="shared" si="64"/>
        <v>192</v>
      </c>
      <c r="W299">
        <f t="shared" si="65"/>
        <v>0</v>
      </c>
      <c r="X299">
        <f t="shared" si="65"/>
        <v>0</v>
      </c>
      <c r="Y299">
        <f t="shared" si="65"/>
        <v>122</v>
      </c>
      <c r="AA299">
        <f t="shared" si="66"/>
        <v>0</v>
      </c>
      <c r="AB299">
        <f t="shared" si="66"/>
        <v>0</v>
      </c>
      <c r="AC299">
        <f t="shared" si="66"/>
        <v>292</v>
      </c>
    </row>
    <row r="300" spans="1:29" ht="12.75">
      <c r="A300" s="1">
        <v>4</v>
      </c>
      <c r="B300" s="16">
        <v>45</v>
      </c>
      <c r="C300" s="16">
        <v>3</v>
      </c>
      <c r="D300" s="16">
        <v>3</v>
      </c>
      <c r="E300" s="2">
        <v>6</v>
      </c>
      <c r="F300" s="17">
        <f t="shared" si="58"/>
        <v>1</v>
      </c>
      <c r="G300" s="17">
        <f>1+MOD(E300+1,3)</f>
        <v>2</v>
      </c>
      <c r="H300" s="17">
        <f>1+MOD(E300+2,3)</f>
        <v>3</v>
      </c>
      <c r="I300" s="17">
        <v>18</v>
      </c>
      <c r="J300" s="16">
        <v>23</v>
      </c>
      <c r="K300" s="17" t="str">
        <f t="shared" si="57"/>
        <v>N</v>
      </c>
      <c r="L300" s="17"/>
      <c r="M300" s="16">
        <v>23</v>
      </c>
      <c r="N300" s="17">
        <v>1</v>
      </c>
      <c r="O300">
        <f t="shared" si="61"/>
        <v>23</v>
      </c>
      <c r="P300">
        <f t="shared" si="62"/>
        <v>0</v>
      </c>
      <c r="Q300">
        <f t="shared" si="63"/>
        <v>0</v>
      </c>
      <c r="S300" s="10">
        <f t="shared" si="64"/>
        <v>23</v>
      </c>
      <c r="T300" s="10">
        <f t="shared" si="64"/>
        <v>0</v>
      </c>
      <c r="U300" s="10">
        <f t="shared" si="64"/>
        <v>192</v>
      </c>
      <c r="W300">
        <f t="shared" si="65"/>
        <v>73</v>
      </c>
      <c r="X300">
        <f t="shared" si="65"/>
        <v>0</v>
      </c>
      <c r="Y300">
        <f t="shared" si="65"/>
        <v>0</v>
      </c>
      <c r="AA300">
        <f t="shared" si="66"/>
        <v>73</v>
      </c>
      <c r="AB300">
        <f t="shared" si="66"/>
        <v>0</v>
      </c>
      <c r="AC300">
        <f t="shared" si="66"/>
        <v>292</v>
      </c>
    </row>
    <row r="301" spans="1:29" ht="12.75">
      <c r="A301" s="1">
        <v>4</v>
      </c>
      <c r="B301" s="16">
        <v>46</v>
      </c>
      <c r="C301" s="16">
        <v>3</v>
      </c>
      <c r="D301" s="16">
        <v>4</v>
      </c>
      <c r="E301" s="2">
        <v>7</v>
      </c>
      <c r="F301" s="17">
        <f t="shared" si="58"/>
        <v>2</v>
      </c>
      <c r="G301" s="17">
        <f t="shared" si="59"/>
        <v>3</v>
      </c>
      <c r="H301" s="17">
        <f t="shared" si="60"/>
        <v>1</v>
      </c>
      <c r="I301" s="17">
        <v>20</v>
      </c>
      <c r="J301" s="16">
        <v>12</v>
      </c>
      <c r="K301" s="17" t="str">
        <f t="shared" si="57"/>
        <v>C</v>
      </c>
      <c r="L301" s="17"/>
      <c r="M301" s="16">
        <v>-48</v>
      </c>
      <c r="N301" s="17">
        <v>3</v>
      </c>
      <c r="O301">
        <f t="shared" si="61"/>
        <v>0</v>
      </c>
      <c r="P301">
        <f t="shared" si="62"/>
        <v>0</v>
      </c>
      <c r="Q301">
        <f t="shared" si="63"/>
        <v>-48</v>
      </c>
      <c r="S301" s="10">
        <f t="shared" si="64"/>
        <v>23</v>
      </c>
      <c r="T301" s="10">
        <f t="shared" si="64"/>
        <v>0</v>
      </c>
      <c r="U301" s="10">
        <f t="shared" si="64"/>
        <v>144</v>
      </c>
      <c r="W301">
        <f t="shared" si="65"/>
        <v>40</v>
      </c>
      <c r="X301">
        <f t="shared" si="65"/>
        <v>40</v>
      </c>
      <c r="Y301">
        <f t="shared" si="65"/>
        <v>-98</v>
      </c>
      <c r="AA301">
        <f t="shared" si="66"/>
        <v>113</v>
      </c>
      <c r="AB301">
        <f t="shared" si="66"/>
        <v>40</v>
      </c>
      <c r="AC301">
        <f t="shared" si="66"/>
        <v>194</v>
      </c>
    </row>
    <row r="302" spans="1:29" ht="12.75">
      <c r="A302" s="1">
        <v>4</v>
      </c>
      <c r="B302" s="16">
        <v>47</v>
      </c>
      <c r="C302" s="16">
        <v>3</v>
      </c>
      <c r="D302" s="16">
        <v>5</v>
      </c>
      <c r="E302" s="2">
        <v>8</v>
      </c>
      <c r="F302" s="17">
        <f t="shared" si="58"/>
        <v>3</v>
      </c>
      <c r="G302" s="17">
        <f t="shared" si="59"/>
        <v>1</v>
      </c>
      <c r="H302" s="17">
        <f t="shared" si="60"/>
        <v>2</v>
      </c>
      <c r="I302" s="17">
        <v>0</v>
      </c>
      <c r="J302" s="16">
        <v>0</v>
      </c>
      <c r="K302" s="17" t="str">
        <f t="shared" si="57"/>
        <v>N</v>
      </c>
      <c r="L302" s="17"/>
      <c r="M302" s="16">
        <v>0</v>
      </c>
      <c r="N302" s="17">
        <v>3</v>
      </c>
      <c r="O302">
        <f t="shared" si="61"/>
        <v>0</v>
      </c>
      <c r="P302">
        <f t="shared" si="62"/>
        <v>0</v>
      </c>
      <c r="Q302">
        <f t="shared" si="63"/>
        <v>0</v>
      </c>
      <c r="S302" s="10">
        <f t="shared" si="64"/>
        <v>23</v>
      </c>
      <c r="T302" s="10">
        <f t="shared" si="64"/>
        <v>0</v>
      </c>
      <c r="U302" s="10">
        <f t="shared" si="64"/>
        <v>144</v>
      </c>
      <c r="W302">
        <f t="shared" si="65"/>
        <v>0</v>
      </c>
      <c r="X302">
        <f t="shared" si="65"/>
        <v>0</v>
      </c>
      <c r="Y302">
        <f t="shared" si="65"/>
        <v>0</v>
      </c>
      <c r="AA302">
        <f t="shared" si="66"/>
        <v>113</v>
      </c>
      <c r="AB302">
        <f t="shared" si="66"/>
        <v>40</v>
      </c>
      <c r="AC302">
        <f t="shared" si="66"/>
        <v>194</v>
      </c>
    </row>
    <row r="303" spans="1:29" ht="12.75">
      <c r="A303" s="1">
        <v>4</v>
      </c>
      <c r="B303" s="16">
        <v>48</v>
      </c>
      <c r="C303" s="16">
        <v>3</v>
      </c>
      <c r="D303" s="16">
        <v>6</v>
      </c>
      <c r="E303" s="2">
        <v>9</v>
      </c>
      <c r="F303" s="17">
        <f t="shared" si="58"/>
        <v>1</v>
      </c>
      <c r="G303" s="17">
        <f t="shared" si="59"/>
        <v>2</v>
      </c>
      <c r="H303" s="17">
        <f t="shared" si="60"/>
        <v>3</v>
      </c>
      <c r="I303" s="17">
        <v>20</v>
      </c>
      <c r="J303" s="16">
        <v>12</v>
      </c>
      <c r="K303" s="17" t="str">
        <f t="shared" si="57"/>
        <v>C</v>
      </c>
      <c r="L303" s="17"/>
      <c r="M303" s="16">
        <v>24</v>
      </c>
      <c r="N303" s="17">
        <v>2</v>
      </c>
      <c r="O303">
        <f t="shared" si="61"/>
        <v>0</v>
      </c>
      <c r="P303">
        <f t="shared" si="62"/>
        <v>24</v>
      </c>
      <c r="Q303">
        <f t="shared" si="63"/>
        <v>0</v>
      </c>
      <c r="S303" s="10">
        <f t="shared" si="64"/>
        <v>23</v>
      </c>
      <c r="T303" s="10">
        <f t="shared" si="64"/>
        <v>24</v>
      </c>
      <c r="U303" s="10">
        <f t="shared" si="64"/>
        <v>144</v>
      </c>
      <c r="W303">
        <f t="shared" si="65"/>
        <v>0</v>
      </c>
      <c r="X303">
        <f t="shared" si="65"/>
        <v>74</v>
      </c>
      <c r="Y303">
        <f t="shared" si="65"/>
        <v>0</v>
      </c>
      <c r="AA303">
        <f t="shared" si="66"/>
        <v>113</v>
      </c>
      <c r="AB303">
        <f t="shared" si="66"/>
        <v>114</v>
      </c>
      <c r="AC303">
        <f t="shared" si="66"/>
        <v>194</v>
      </c>
    </row>
    <row r="304" spans="1:29" ht="12.75">
      <c r="A304" s="1">
        <v>4</v>
      </c>
      <c r="B304" s="16">
        <v>49</v>
      </c>
      <c r="C304" s="16">
        <v>3</v>
      </c>
      <c r="D304" s="16">
        <v>7</v>
      </c>
      <c r="E304" s="2">
        <v>10</v>
      </c>
      <c r="F304" s="17">
        <f t="shared" si="58"/>
        <v>2</v>
      </c>
      <c r="G304" s="17">
        <f>1+MOD(E304+1,3)</f>
        <v>3</v>
      </c>
      <c r="H304" s="17">
        <f>1+MOD(E304+2,3)</f>
        <v>1</v>
      </c>
      <c r="I304" s="17">
        <v>18</v>
      </c>
      <c r="J304" s="16">
        <v>24</v>
      </c>
      <c r="K304" s="17" t="str">
        <f t="shared" si="57"/>
        <v>G</v>
      </c>
      <c r="L304" s="17" t="s">
        <v>86</v>
      </c>
      <c r="M304" s="16">
        <v>72</v>
      </c>
      <c r="N304" s="17">
        <v>2</v>
      </c>
      <c r="O304">
        <f t="shared" si="61"/>
        <v>0</v>
      </c>
      <c r="P304">
        <f t="shared" si="62"/>
        <v>72</v>
      </c>
      <c r="Q304">
        <f t="shared" si="63"/>
        <v>0</v>
      </c>
      <c r="S304" s="10">
        <f t="shared" si="64"/>
        <v>23</v>
      </c>
      <c r="T304" s="10">
        <f t="shared" si="64"/>
        <v>96</v>
      </c>
      <c r="U304" s="10">
        <f t="shared" si="64"/>
        <v>144</v>
      </c>
      <c r="W304">
        <f t="shared" si="65"/>
        <v>0</v>
      </c>
      <c r="X304">
        <f t="shared" si="65"/>
        <v>122</v>
      </c>
      <c r="Y304">
        <f t="shared" si="65"/>
        <v>0</v>
      </c>
      <c r="AA304">
        <f t="shared" si="66"/>
        <v>113</v>
      </c>
      <c r="AB304">
        <f t="shared" si="66"/>
        <v>236</v>
      </c>
      <c r="AC304">
        <f t="shared" si="66"/>
        <v>194</v>
      </c>
    </row>
    <row r="305" spans="1:29" ht="12.75">
      <c r="A305" s="1">
        <v>4</v>
      </c>
      <c r="B305" s="16">
        <v>50</v>
      </c>
      <c r="C305" s="16">
        <v>3</v>
      </c>
      <c r="D305" s="16">
        <v>8</v>
      </c>
      <c r="E305" s="2">
        <v>11</v>
      </c>
      <c r="F305" s="17">
        <f t="shared" si="58"/>
        <v>3</v>
      </c>
      <c r="G305" s="17">
        <f t="shared" si="59"/>
        <v>1</v>
      </c>
      <c r="H305" s="17">
        <f t="shared" si="60"/>
        <v>2</v>
      </c>
      <c r="I305" s="17">
        <v>18</v>
      </c>
      <c r="J305" s="16">
        <v>10</v>
      </c>
      <c r="K305" s="17" t="str">
        <f t="shared" si="57"/>
        <v>H</v>
      </c>
      <c r="L305" s="17" t="s">
        <v>86</v>
      </c>
      <c r="M305" s="16">
        <v>60</v>
      </c>
      <c r="N305" s="17">
        <v>2</v>
      </c>
      <c r="O305">
        <f t="shared" si="61"/>
        <v>0</v>
      </c>
      <c r="P305">
        <f t="shared" si="62"/>
        <v>60</v>
      </c>
      <c r="Q305">
        <f t="shared" si="63"/>
        <v>0</v>
      </c>
      <c r="S305" s="10">
        <f t="shared" si="64"/>
        <v>23</v>
      </c>
      <c r="T305" s="10">
        <f t="shared" si="64"/>
        <v>156</v>
      </c>
      <c r="U305" s="10">
        <f t="shared" si="64"/>
        <v>144</v>
      </c>
      <c r="W305">
        <f t="shared" si="65"/>
        <v>0</v>
      </c>
      <c r="X305">
        <f t="shared" si="65"/>
        <v>110</v>
      </c>
      <c r="Y305">
        <f t="shared" si="65"/>
        <v>0</v>
      </c>
      <c r="AA305">
        <f t="shared" si="66"/>
        <v>113</v>
      </c>
      <c r="AB305">
        <f t="shared" si="66"/>
        <v>346</v>
      </c>
      <c r="AC305">
        <f t="shared" si="66"/>
        <v>194</v>
      </c>
    </row>
    <row r="306" spans="1:29" ht="12.75">
      <c r="A306" s="1">
        <v>4</v>
      </c>
      <c r="B306" s="16">
        <v>51</v>
      </c>
      <c r="C306" s="16">
        <v>3</v>
      </c>
      <c r="D306" s="16">
        <v>9</v>
      </c>
      <c r="E306" s="2">
        <v>12</v>
      </c>
      <c r="F306" s="17">
        <f t="shared" si="58"/>
        <v>1</v>
      </c>
      <c r="G306" s="17">
        <f t="shared" si="59"/>
        <v>2</v>
      </c>
      <c r="H306" s="17">
        <f t="shared" si="60"/>
        <v>3</v>
      </c>
      <c r="I306" s="17">
        <v>23</v>
      </c>
      <c r="J306" s="16">
        <v>24</v>
      </c>
      <c r="K306" s="17" t="str">
        <f t="shared" si="57"/>
        <v>G</v>
      </c>
      <c r="L306" s="17" t="s">
        <v>86</v>
      </c>
      <c r="M306" s="16">
        <v>96</v>
      </c>
      <c r="N306" s="17">
        <v>1</v>
      </c>
      <c r="O306">
        <f t="shared" si="61"/>
        <v>96</v>
      </c>
      <c r="P306">
        <f t="shared" si="62"/>
        <v>0</v>
      </c>
      <c r="Q306">
        <f t="shared" si="63"/>
        <v>0</v>
      </c>
      <c r="S306" s="10">
        <f t="shared" si="64"/>
        <v>119</v>
      </c>
      <c r="T306" s="10">
        <f t="shared" si="64"/>
        <v>156</v>
      </c>
      <c r="U306" s="10">
        <f t="shared" si="64"/>
        <v>144</v>
      </c>
      <c r="W306">
        <f t="shared" si="65"/>
        <v>146</v>
      </c>
      <c r="X306">
        <f t="shared" si="65"/>
        <v>0</v>
      </c>
      <c r="Y306">
        <f t="shared" si="65"/>
        <v>0</v>
      </c>
      <c r="AA306">
        <f t="shared" si="66"/>
        <v>259</v>
      </c>
      <c r="AB306">
        <f t="shared" si="66"/>
        <v>346</v>
      </c>
      <c r="AC306">
        <f t="shared" si="66"/>
        <v>194</v>
      </c>
    </row>
    <row r="307" spans="1:29" ht="12.75">
      <c r="A307" s="1">
        <v>4</v>
      </c>
      <c r="B307" s="16">
        <v>52</v>
      </c>
      <c r="C307" s="16">
        <v>3</v>
      </c>
      <c r="D307" s="16">
        <v>10</v>
      </c>
      <c r="E307" s="2">
        <v>13</v>
      </c>
      <c r="F307" s="17">
        <f t="shared" si="58"/>
        <v>2</v>
      </c>
      <c r="G307" s="17">
        <f t="shared" si="59"/>
        <v>3</v>
      </c>
      <c r="H307" s="17">
        <f t="shared" si="60"/>
        <v>1</v>
      </c>
      <c r="I307" s="17">
        <v>33</v>
      </c>
      <c r="J307" s="16">
        <v>12</v>
      </c>
      <c r="K307" s="17" t="str">
        <f t="shared" si="57"/>
        <v>C</v>
      </c>
      <c r="L307" s="17"/>
      <c r="M307" s="16">
        <v>48</v>
      </c>
      <c r="N307" s="17">
        <v>3</v>
      </c>
      <c r="O307">
        <f t="shared" si="61"/>
        <v>0</v>
      </c>
      <c r="P307">
        <f t="shared" si="62"/>
        <v>0</v>
      </c>
      <c r="Q307">
        <f t="shared" si="63"/>
        <v>48</v>
      </c>
      <c r="S307" s="10">
        <f t="shared" si="64"/>
        <v>119</v>
      </c>
      <c r="T307" s="10">
        <f t="shared" si="64"/>
        <v>156</v>
      </c>
      <c r="U307" s="10">
        <f t="shared" si="64"/>
        <v>192</v>
      </c>
      <c r="W307">
        <f t="shared" si="65"/>
        <v>0</v>
      </c>
      <c r="X307">
        <f t="shared" si="65"/>
        <v>0</v>
      </c>
      <c r="Y307">
        <f t="shared" si="65"/>
        <v>98</v>
      </c>
      <c r="AA307">
        <f t="shared" si="66"/>
        <v>259</v>
      </c>
      <c r="AB307">
        <f t="shared" si="66"/>
        <v>346</v>
      </c>
      <c r="AC307">
        <f t="shared" si="66"/>
        <v>292</v>
      </c>
    </row>
    <row r="308" spans="1:29" ht="12.75">
      <c r="A308" s="1">
        <v>4</v>
      </c>
      <c r="B308" s="16">
        <v>53</v>
      </c>
      <c r="C308" s="16">
        <v>3</v>
      </c>
      <c r="D308" s="16">
        <v>11</v>
      </c>
      <c r="E308" s="2">
        <v>14</v>
      </c>
      <c r="F308" s="17">
        <f t="shared" si="58"/>
        <v>3</v>
      </c>
      <c r="G308" s="17">
        <f t="shared" si="59"/>
        <v>1</v>
      </c>
      <c r="H308" s="17">
        <f t="shared" si="60"/>
        <v>2</v>
      </c>
      <c r="I308" s="17">
        <v>24</v>
      </c>
      <c r="J308" s="16">
        <v>12</v>
      </c>
      <c r="K308" s="17" t="str">
        <f t="shared" si="57"/>
        <v>C</v>
      </c>
      <c r="L308" s="17"/>
      <c r="M308" s="16">
        <v>24</v>
      </c>
      <c r="N308" s="17">
        <v>2</v>
      </c>
      <c r="O308">
        <f t="shared" si="61"/>
        <v>0</v>
      </c>
      <c r="P308">
        <f t="shared" si="62"/>
        <v>24</v>
      </c>
      <c r="Q308">
        <f t="shared" si="63"/>
        <v>0</v>
      </c>
      <c r="S308" s="10">
        <f t="shared" si="64"/>
        <v>119</v>
      </c>
      <c r="T308" s="10">
        <f t="shared" si="64"/>
        <v>180</v>
      </c>
      <c r="U308" s="10">
        <f t="shared" si="64"/>
        <v>192</v>
      </c>
      <c r="W308">
        <f t="shared" si="65"/>
        <v>0</v>
      </c>
      <c r="X308">
        <f t="shared" si="65"/>
        <v>74</v>
      </c>
      <c r="Y308">
        <f t="shared" si="65"/>
        <v>0</v>
      </c>
      <c r="AA308">
        <f t="shared" si="66"/>
        <v>259</v>
      </c>
      <c r="AB308">
        <f t="shared" si="66"/>
        <v>420</v>
      </c>
      <c r="AC308">
        <f t="shared" si="66"/>
        <v>292</v>
      </c>
    </row>
    <row r="309" spans="1:29" ht="12.75">
      <c r="A309" s="1">
        <v>4</v>
      </c>
      <c r="B309" s="16">
        <v>54</v>
      </c>
      <c r="C309" s="16">
        <v>3</v>
      </c>
      <c r="D309" s="16">
        <v>12</v>
      </c>
      <c r="E309" s="2">
        <v>15</v>
      </c>
      <c r="F309" s="17">
        <f t="shared" si="58"/>
        <v>1</v>
      </c>
      <c r="G309" s="17">
        <f t="shared" si="59"/>
        <v>2</v>
      </c>
      <c r="H309" s="17">
        <f t="shared" si="60"/>
        <v>3</v>
      </c>
      <c r="I309" s="17">
        <v>20</v>
      </c>
      <c r="J309" s="16">
        <v>12</v>
      </c>
      <c r="K309" s="17" t="str">
        <f t="shared" si="57"/>
        <v>C</v>
      </c>
      <c r="L309" s="17"/>
      <c r="M309" s="16">
        <v>24</v>
      </c>
      <c r="N309" s="17">
        <v>2</v>
      </c>
      <c r="O309">
        <f t="shared" si="61"/>
        <v>0</v>
      </c>
      <c r="P309">
        <f t="shared" si="62"/>
        <v>24</v>
      </c>
      <c r="Q309">
        <f t="shared" si="63"/>
        <v>0</v>
      </c>
      <c r="S309" s="10">
        <f t="shared" si="64"/>
        <v>119</v>
      </c>
      <c r="T309" s="10">
        <f t="shared" si="64"/>
        <v>204</v>
      </c>
      <c r="U309" s="10">
        <f t="shared" si="64"/>
        <v>192</v>
      </c>
      <c r="W309">
        <f t="shared" si="65"/>
        <v>0</v>
      </c>
      <c r="X309">
        <f t="shared" si="65"/>
        <v>74</v>
      </c>
      <c r="Y309">
        <f t="shared" si="65"/>
        <v>0</v>
      </c>
      <c r="AA309">
        <f t="shared" si="66"/>
        <v>259</v>
      </c>
      <c r="AB309">
        <f t="shared" si="66"/>
        <v>494</v>
      </c>
      <c r="AC309">
        <f t="shared" si="66"/>
        <v>292</v>
      </c>
    </row>
    <row r="310" spans="1:29" ht="12.75">
      <c r="A310" s="1">
        <v>4</v>
      </c>
      <c r="B310" s="16">
        <v>55</v>
      </c>
      <c r="C310" s="16">
        <v>3</v>
      </c>
      <c r="D310" s="16">
        <v>13</v>
      </c>
      <c r="E310" s="2">
        <v>16</v>
      </c>
      <c r="F310" s="17">
        <f t="shared" si="58"/>
        <v>2</v>
      </c>
      <c r="G310" s="17">
        <f t="shared" si="59"/>
        <v>3</v>
      </c>
      <c r="H310" s="17">
        <f t="shared" si="60"/>
        <v>1</v>
      </c>
      <c r="I310" s="17">
        <v>20</v>
      </c>
      <c r="J310" s="16">
        <v>11</v>
      </c>
      <c r="K310" s="17" t="str">
        <f t="shared" si="57"/>
        <v>S</v>
      </c>
      <c r="L310" s="17"/>
      <c r="M310" s="16">
        <v>44</v>
      </c>
      <c r="N310" s="17">
        <v>3</v>
      </c>
      <c r="O310">
        <f t="shared" si="61"/>
        <v>0</v>
      </c>
      <c r="P310">
        <f t="shared" si="62"/>
        <v>0</v>
      </c>
      <c r="Q310">
        <f t="shared" si="63"/>
        <v>44</v>
      </c>
      <c r="S310" s="10">
        <f t="shared" si="64"/>
        <v>119</v>
      </c>
      <c r="T310" s="10">
        <f t="shared" si="64"/>
        <v>204</v>
      </c>
      <c r="U310" s="10">
        <f t="shared" si="64"/>
        <v>236</v>
      </c>
      <c r="W310">
        <f t="shared" si="65"/>
        <v>0</v>
      </c>
      <c r="X310">
        <f t="shared" si="65"/>
        <v>0</v>
      </c>
      <c r="Y310">
        <f t="shared" si="65"/>
        <v>94</v>
      </c>
      <c r="AA310">
        <f t="shared" si="66"/>
        <v>259</v>
      </c>
      <c r="AB310">
        <f t="shared" si="66"/>
        <v>494</v>
      </c>
      <c r="AC310">
        <f t="shared" si="66"/>
        <v>386</v>
      </c>
    </row>
    <row r="311" spans="1:29" ht="12.75">
      <c r="A311" s="1">
        <v>4</v>
      </c>
      <c r="B311" s="16">
        <v>56</v>
      </c>
      <c r="C311" s="16">
        <v>3</v>
      </c>
      <c r="D311" s="16">
        <v>14</v>
      </c>
      <c r="E311" s="2">
        <v>17</v>
      </c>
      <c r="F311" s="17">
        <f t="shared" si="58"/>
        <v>3</v>
      </c>
      <c r="G311" s="17">
        <f t="shared" si="59"/>
        <v>1</v>
      </c>
      <c r="H311" s="17">
        <f t="shared" si="60"/>
        <v>2</v>
      </c>
      <c r="I311" s="17">
        <v>20</v>
      </c>
      <c r="J311" s="16">
        <v>12</v>
      </c>
      <c r="K311" s="17" t="str">
        <f t="shared" si="57"/>
        <v>C</v>
      </c>
      <c r="L311" s="17"/>
      <c r="M311" s="16">
        <v>-48</v>
      </c>
      <c r="N311" s="17">
        <v>2</v>
      </c>
      <c r="O311">
        <f t="shared" si="61"/>
        <v>0</v>
      </c>
      <c r="P311">
        <f t="shared" si="62"/>
        <v>-48</v>
      </c>
      <c r="Q311">
        <f t="shared" si="63"/>
        <v>0</v>
      </c>
      <c r="S311" s="10">
        <f t="shared" si="64"/>
        <v>119</v>
      </c>
      <c r="T311" s="10">
        <f t="shared" si="64"/>
        <v>156</v>
      </c>
      <c r="U311" s="10">
        <f t="shared" si="64"/>
        <v>236</v>
      </c>
      <c r="W311">
        <f t="shared" si="65"/>
        <v>40</v>
      </c>
      <c r="X311">
        <f t="shared" si="65"/>
        <v>-98</v>
      </c>
      <c r="Y311">
        <f t="shared" si="65"/>
        <v>40</v>
      </c>
      <c r="AA311">
        <f t="shared" si="66"/>
        <v>299</v>
      </c>
      <c r="AB311">
        <f t="shared" si="66"/>
        <v>396</v>
      </c>
      <c r="AC311">
        <f t="shared" si="66"/>
        <v>426</v>
      </c>
    </row>
    <row r="312" spans="1:29" ht="12.75">
      <c r="A312" s="1">
        <v>4</v>
      </c>
      <c r="B312" s="16">
        <v>57</v>
      </c>
      <c r="C312" s="16">
        <v>3</v>
      </c>
      <c r="D312" s="16">
        <v>15</v>
      </c>
      <c r="E312" s="2">
        <v>18</v>
      </c>
      <c r="F312" s="17">
        <f t="shared" si="58"/>
        <v>1</v>
      </c>
      <c r="G312" s="17">
        <f t="shared" si="59"/>
        <v>2</v>
      </c>
      <c r="H312" s="17">
        <f t="shared" si="60"/>
        <v>3</v>
      </c>
      <c r="I312" s="17">
        <v>18</v>
      </c>
      <c r="J312" s="16">
        <v>10</v>
      </c>
      <c r="K312" s="17" t="str">
        <f t="shared" si="57"/>
        <v>H</v>
      </c>
      <c r="L312" s="17" t="s">
        <v>86</v>
      </c>
      <c r="M312" s="16">
        <v>40</v>
      </c>
      <c r="N312" s="17">
        <v>2</v>
      </c>
      <c r="O312">
        <f t="shared" si="61"/>
        <v>0</v>
      </c>
      <c r="P312">
        <f t="shared" si="62"/>
        <v>40</v>
      </c>
      <c r="Q312">
        <f t="shared" si="63"/>
        <v>0</v>
      </c>
      <c r="S312" s="10">
        <f t="shared" si="64"/>
        <v>119</v>
      </c>
      <c r="T312" s="10">
        <f t="shared" si="64"/>
        <v>196</v>
      </c>
      <c r="U312" s="10">
        <f t="shared" si="64"/>
        <v>236</v>
      </c>
      <c r="W312">
        <f t="shared" si="65"/>
        <v>0</v>
      </c>
      <c r="X312">
        <f t="shared" si="65"/>
        <v>90</v>
      </c>
      <c r="Y312">
        <f t="shared" si="65"/>
        <v>0</v>
      </c>
      <c r="AA312">
        <f t="shared" si="66"/>
        <v>299</v>
      </c>
      <c r="AB312">
        <f t="shared" si="66"/>
        <v>486</v>
      </c>
      <c r="AC312">
        <f t="shared" si="66"/>
        <v>426</v>
      </c>
    </row>
    <row r="313" spans="1:29" ht="12.75">
      <c r="A313" s="1">
        <v>4</v>
      </c>
      <c r="B313" s="16">
        <v>58</v>
      </c>
      <c r="C313" s="16">
        <v>3</v>
      </c>
      <c r="D313" s="16">
        <v>16</v>
      </c>
      <c r="E313" s="2">
        <v>19</v>
      </c>
      <c r="F313" s="17">
        <f t="shared" si="58"/>
        <v>2</v>
      </c>
      <c r="G313" s="17">
        <f t="shared" si="59"/>
        <v>3</v>
      </c>
      <c r="H313" s="17">
        <f t="shared" si="60"/>
        <v>1</v>
      </c>
      <c r="I313" s="17">
        <v>24</v>
      </c>
      <c r="J313" s="16">
        <v>12</v>
      </c>
      <c r="K313" s="17" t="str">
        <f t="shared" si="57"/>
        <v>C</v>
      </c>
      <c r="L313" s="17"/>
      <c r="M313" s="16">
        <v>-48</v>
      </c>
      <c r="N313" s="17">
        <v>3</v>
      </c>
      <c r="O313">
        <f t="shared" si="61"/>
        <v>0</v>
      </c>
      <c r="P313">
        <f t="shared" si="62"/>
        <v>0</v>
      </c>
      <c r="Q313">
        <f t="shared" si="63"/>
        <v>-48</v>
      </c>
      <c r="S313" s="10">
        <f t="shared" si="64"/>
        <v>119</v>
      </c>
      <c r="T313" s="10">
        <f t="shared" si="64"/>
        <v>196</v>
      </c>
      <c r="U313" s="10">
        <f t="shared" si="64"/>
        <v>188</v>
      </c>
      <c r="W313">
        <f t="shared" si="65"/>
        <v>40</v>
      </c>
      <c r="X313">
        <f t="shared" si="65"/>
        <v>40</v>
      </c>
      <c r="Y313">
        <f t="shared" si="65"/>
        <v>-98</v>
      </c>
      <c r="AA313">
        <f t="shared" si="66"/>
        <v>339</v>
      </c>
      <c r="AB313">
        <f t="shared" si="66"/>
        <v>526</v>
      </c>
      <c r="AC313">
        <f t="shared" si="66"/>
        <v>328</v>
      </c>
    </row>
    <row r="314" spans="1:29" ht="12.75">
      <c r="A314" s="1">
        <v>4</v>
      </c>
      <c r="B314" s="16">
        <v>59</v>
      </c>
      <c r="C314" s="16">
        <v>3</v>
      </c>
      <c r="D314" s="16">
        <v>17</v>
      </c>
      <c r="E314" s="2">
        <v>20</v>
      </c>
      <c r="F314" s="17">
        <f t="shared" si="58"/>
        <v>3</v>
      </c>
      <c r="G314" s="17">
        <f t="shared" si="59"/>
        <v>1</v>
      </c>
      <c r="H314" s="17">
        <f t="shared" si="60"/>
        <v>2</v>
      </c>
      <c r="I314" s="17">
        <v>18</v>
      </c>
      <c r="J314" s="16">
        <v>12</v>
      </c>
      <c r="K314" s="17" t="str">
        <f t="shared" si="57"/>
        <v>C</v>
      </c>
      <c r="L314" s="17"/>
      <c r="M314" s="30">
        <v>36</v>
      </c>
      <c r="N314" s="17">
        <v>3</v>
      </c>
      <c r="O314">
        <f t="shared" si="61"/>
        <v>0</v>
      </c>
      <c r="P314">
        <f t="shared" si="62"/>
        <v>0</v>
      </c>
      <c r="Q314">
        <f t="shared" si="63"/>
        <v>36</v>
      </c>
      <c r="S314" s="10">
        <f t="shared" si="64"/>
        <v>119</v>
      </c>
      <c r="T314" s="10">
        <f t="shared" si="64"/>
        <v>196</v>
      </c>
      <c r="U314" s="10">
        <f t="shared" si="64"/>
        <v>224</v>
      </c>
      <c r="W314">
        <f t="shared" si="65"/>
        <v>0</v>
      </c>
      <c r="X314">
        <f t="shared" si="65"/>
        <v>0</v>
      </c>
      <c r="Y314">
        <f t="shared" si="65"/>
        <v>86</v>
      </c>
      <c r="AA314">
        <f t="shared" si="66"/>
        <v>339</v>
      </c>
      <c r="AB314">
        <f t="shared" si="66"/>
        <v>526</v>
      </c>
      <c r="AC314">
        <f t="shared" si="66"/>
        <v>414</v>
      </c>
    </row>
    <row r="315" spans="1:29" ht="12.75">
      <c r="A315" s="1">
        <v>4</v>
      </c>
      <c r="B315" s="16">
        <v>60</v>
      </c>
      <c r="C315" s="16">
        <v>3</v>
      </c>
      <c r="D315" s="16">
        <v>18</v>
      </c>
      <c r="E315" s="2">
        <v>21</v>
      </c>
      <c r="F315" s="17">
        <f t="shared" si="58"/>
        <v>1</v>
      </c>
      <c r="G315" s="17">
        <f t="shared" si="59"/>
        <v>2</v>
      </c>
      <c r="H315" s="17">
        <f t="shared" si="60"/>
        <v>3</v>
      </c>
      <c r="I315" s="17">
        <v>18</v>
      </c>
      <c r="J315" s="16">
        <v>9</v>
      </c>
      <c r="K315" s="17" t="str">
        <f t="shared" si="57"/>
        <v>D</v>
      </c>
      <c r="L315" s="17"/>
      <c r="M315" s="16">
        <v>18</v>
      </c>
      <c r="N315" s="17">
        <v>1</v>
      </c>
      <c r="O315">
        <f t="shared" si="61"/>
        <v>18</v>
      </c>
      <c r="P315">
        <f t="shared" si="62"/>
        <v>0</v>
      </c>
      <c r="Q315">
        <f t="shared" si="63"/>
        <v>0</v>
      </c>
      <c r="S315" s="10">
        <f t="shared" si="64"/>
        <v>137</v>
      </c>
      <c r="T315" s="10">
        <f t="shared" si="64"/>
        <v>196</v>
      </c>
      <c r="U315" s="10">
        <f t="shared" si="64"/>
        <v>224</v>
      </c>
      <c r="W315">
        <f t="shared" si="65"/>
        <v>68</v>
      </c>
      <c r="X315">
        <f t="shared" si="65"/>
        <v>0</v>
      </c>
      <c r="Y315">
        <f t="shared" si="65"/>
        <v>0</v>
      </c>
      <c r="AA315">
        <f t="shared" si="66"/>
        <v>407</v>
      </c>
      <c r="AB315">
        <f t="shared" si="66"/>
        <v>526</v>
      </c>
      <c r="AC315">
        <f t="shared" si="66"/>
        <v>414</v>
      </c>
    </row>
    <row r="316" spans="1:29" ht="12.75">
      <c r="A316" s="1">
        <v>4</v>
      </c>
      <c r="B316" s="16">
        <v>61</v>
      </c>
      <c r="C316" s="16">
        <v>3</v>
      </c>
      <c r="D316" s="16">
        <v>19</v>
      </c>
      <c r="E316" s="2">
        <v>1</v>
      </c>
      <c r="F316" s="17">
        <f t="shared" si="58"/>
        <v>2</v>
      </c>
      <c r="G316" s="17">
        <f t="shared" si="59"/>
        <v>3</v>
      </c>
      <c r="H316" s="17">
        <f t="shared" si="60"/>
        <v>1</v>
      </c>
      <c r="I316" s="17">
        <v>18</v>
      </c>
      <c r="J316" s="16">
        <v>24</v>
      </c>
      <c r="K316" s="17" t="str">
        <f t="shared" si="57"/>
        <v>G</v>
      </c>
      <c r="L316" s="17"/>
      <c r="M316" s="16">
        <v>48</v>
      </c>
      <c r="N316" s="17">
        <v>3</v>
      </c>
      <c r="O316">
        <f t="shared" si="61"/>
        <v>0</v>
      </c>
      <c r="P316">
        <f t="shared" si="62"/>
        <v>0</v>
      </c>
      <c r="Q316">
        <f t="shared" si="63"/>
        <v>48</v>
      </c>
      <c r="S316" s="10">
        <f t="shared" si="64"/>
        <v>137</v>
      </c>
      <c r="T316" s="10">
        <f t="shared" si="64"/>
        <v>196</v>
      </c>
      <c r="U316" s="10">
        <f t="shared" si="64"/>
        <v>272</v>
      </c>
      <c r="W316">
        <f t="shared" si="65"/>
        <v>0</v>
      </c>
      <c r="X316">
        <f t="shared" si="65"/>
        <v>0</v>
      </c>
      <c r="Y316">
        <f t="shared" si="65"/>
        <v>98</v>
      </c>
      <c r="AA316">
        <f t="shared" si="66"/>
        <v>407</v>
      </c>
      <c r="AB316">
        <f t="shared" si="66"/>
        <v>526</v>
      </c>
      <c r="AC316">
        <f t="shared" si="66"/>
        <v>512</v>
      </c>
    </row>
    <row r="317" spans="1:29" ht="12.75">
      <c r="A317" s="1">
        <v>4</v>
      </c>
      <c r="B317" s="16">
        <v>62</v>
      </c>
      <c r="C317" s="16">
        <v>3</v>
      </c>
      <c r="D317" s="16">
        <v>20</v>
      </c>
      <c r="E317" s="2">
        <v>2</v>
      </c>
      <c r="F317" s="17">
        <f t="shared" si="58"/>
        <v>3</v>
      </c>
      <c r="G317" s="17">
        <f t="shared" si="59"/>
        <v>1</v>
      </c>
      <c r="H317" s="17">
        <f t="shared" si="60"/>
        <v>2</v>
      </c>
      <c r="I317" s="17">
        <v>30</v>
      </c>
      <c r="J317" s="16">
        <v>11</v>
      </c>
      <c r="K317" s="17" t="str">
        <f t="shared" si="57"/>
        <v>S</v>
      </c>
      <c r="L317" s="17"/>
      <c r="M317" s="16">
        <v>44</v>
      </c>
      <c r="N317" s="17">
        <v>2</v>
      </c>
      <c r="O317">
        <f t="shared" si="61"/>
        <v>0</v>
      </c>
      <c r="P317">
        <f t="shared" si="62"/>
        <v>44</v>
      </c>
      <c r="Q317">
        <f t="shared" si="63"/>
        <v>0</v>
      </c>
      <c r="S317" s="10">
        <f t="shared" si="64"/>
        <v>137</v>
      </c>
      <c r="T317" s="10">
        <f t="shared" si="64"/>
        <v>240</v>
      </c>
      <c r="U317" s="10">
        <f t="shared" si="64"/>
        <v>272</v>
      </c>
      <c r="W317">
        <f t="shared" si="65"/>
        <v>0</v>
      </c>
      <c r="X317">
        <f t="shared" si="65"/>
        <v>94</v>
      </c>
      <c r="Y317">
        <f t="shared" si="65"/>
        <v>0</v>
      </c>
      <c r="AA317">
        <f t="shared" si="66"/>
        <v>407</v>
      </c>
      <c r="AB317">
        <f t="shared" si="66"/>
        <v>620</v>
      </c>
      <c r="AC317">
        <f t="shared" si="66"/>
        <v>512</v>
      </c>
    </row>
    <row r="318" spans="1:29" ht="12.75">
      <c r="A318" s="1">
        <v>4</v>
      </c>
      <c r="B318" s="16">
        <v>63</v>
      </c>
      <c r="C318" s="16">
        <v>3</v>
      </c>
      <c r="D318" s="16">
        <v>21</v>
      </c>
      <c r="E318" s="2">
        <v>3</v>
      </c>
      <c r="F318" s="17">
        <f t="shared" si="58"/>
        <v>1</v>
      </c>
      <c r="G318" s="17">
        <f t="shared" si="59"/>
        <v>2</v>
      </c>
      <c r="H318" s="17">
        <f t="shared" si="60"/>
        <v>3</v>
      </c>
      <c r="I318" s="17">
        <v>18</v>
      </c>
      <c r="J318" s="16">
        <v>24</v>
      </c>
      <c r="K318" s="17" t="str">
        <f aca="true" t="shared" si="67" ref="K318:K340">IF(J318=24,"G",IF(J318=12,"C",IF(J318=11,"S",IF(J318=10,"H",IF(J318=9,"D","N")))))</f>
        <v>G</v>
      </c>
      <c r="L318" s="17"/>
      <c r="M318" s="16">
        <v>72</v>
      </c>
      <c r="N318" s="17">
        <v>2</v>
      </c>
      <c r="O318">
        <f t="shared" si="61"/>
        <v>0</v>
      </c>
      <c r="P318">
        <f t="shared" si="62"/>
        <v>72</v>
      </c>
      <c r="Q318">
        <f t="shared" si="63"/>
        <v>0</v>
      </c>
      <c r="S318" s="10">
        <f t="shared" si="64"/>
        <v>137</v>
      </c>
      <c r="T318" s="10">
        <f t="shared" si="64"/>
        <v>312</v>
      </c>
      <c r="U318" s="10">
        <f t="shared" si="64"/>
        <v>272</v>
      </c>
      <c r="W318">
        <f t="shared" si="65"/>
        <v>0</v>
      </c>
      <c r="X318">
        <f t="shared" si="65"/>
        <v>122</v>
      </c>
      <c r="Y318">
        <f t="shared" si="65"/>
        <v>0</v>
      </c>
      <c r="AA318">
        <f t="shared" si="66"/>
        <v>407</v>
      </c>
      <c r="AB318">
        <f t="shared" si="66"/>
        <v>742</v>
      </c>
      <c r="AC318">
        <f t="shared" si="66"/>
        <v>512</v>
      </c>
    </row>
    <row r="319" spans="2:14" ht="12.75">
      <c r="B319" s="16"/>
      <c r="C319" s="16"/>
      <c r="D319" s="16"/>
      <c r="F319" s="17"/>
      <c r="G319" s="17"/>
      <c r="H319" s="17"/>
      <c r="I319" s="17"/>
      <c r="J319" s="16"/>
      <c r="K319" s="17"/>
      <c r="L319" s="17"/>
      <c r="M319" s="16"/>
      <c r="N319" s="17"/>
    </row>
    <row r="320" spans="1:29" ht="12.75">
      <c r="A320" s="1">
        <v>4</v>
      </c>
      <c r="B320" s="10">
        <v>64</v>
      </c>
      <c r="C320" s="10">
        <v>4</v>
      </c>
      <c r="D320" s="10">
        <v>1</v>
      </c>
      <c r="E320" s="20">
        <v>1</v>
      </c>
      <c r="F320" s="21">
        <f aca="true" t="shared" si="68" ref="F320:F340">1+MOD(E320,3)</f>
        <v>2</v>
      </c>
      <c r="G320" s="21">
        <f t="shared" si="59"/>
        <v>3</v>
      </c>
      <c r="H320" s="21">
        <f t="shared" si="60"/>
        <v>1</v>
      </c>
      <c r="I320" s="21">
        <v>18</v>
      </c>
      <c r="J320" s="10">
        <v>12</v>
      </c>
      <c r="K320" s="21" t="str">
        <f t="shared" si="67"/>
        <v>C</v>
      </c>
      <c r="L320" s="21" t="s">
        <v>86</v>
      </c>
      <c r="M320" s="10">
        <v>36</v>
      </c>
      <c r="N320" s="21">
        <v>3</v>
      </c>
      <c r="O320">
        <f t="shared" si="61"/>
        <v>0</v>
      </c>
      <c r="P320">
        <f t="shared" si="62"/>
        <v>0</v>
      </c>
      <c r="Q320">
        <f t="shared" si="63"/>
        <v>36</v>
      </c>
      <c r="S320" s="10">
        <f t="shared" si="64"/>
        <v>0</v>
      </c>
      <c r="T320" s="10">
        <f t="shared" si="64"/>
        <v>0</v>
      </c>
      <c r="U320" s="10">
        <f t="shared" si="64"/>
        <v>36</v>
      </c>
      <c r="W320">
        <f t="shared" si="65"/>
        <v>0</v>
      </c>
      <c r="X320">
        <f t="shared" si="65"/>
        <v>0</v>
      </c>
      <c r="Y320">
        <f t="shared" si="65"/>
        <v>86</v>
      </c>
      <c r="AA320">
        <f t="shared" si="66"/>
        <v>0</v>
      </c>
      <c r="AB320">
        <f t="shared" si="66"/>
        <v>0</v>
      </c>
      <c r="AC320">
        <f t="shared" si="66"/>
        <v>86</v>
      </c>
    </row>
    <row r="321" spans="1:29" ht="12.75">
      <c r="A321" s="1">
        <v>4</v>
      </c>
      <c r="B321" s="10">
        <v>65</v>
      </c>
      <c r="C321" s="10">
        <v>4</v>
      </c>
      <c r="D321" s="10">
        <v>2</v>
      </c>
      <c r="E321" s="20">
        <v>2</v>
      </c>
      <c r="F321" s="21">
        <f t="shared" si="68"/>
        <v>3</v>
      </c>
      <c r="G321" s="21">
        <f t="shared" si="59"/>
        <v>1</v>
      </c>
      <c r="H321" s="21">
        <f t="shared" si="60"/>
        <v>2</v>
      </c>
      <c r="I321" s="21">
        <v>27</v>
      </c>
      <c r="J321" s="10">
        <v>11</v>
      </c>
      <c r="K321" s="21" t="str">
        <f t="shared" si="67"/>
        <v>S</v>
      </c>
      <c r="L321" s="21"/>
      <c r="M321" s="10">
        <v>44</v>
      </c>
      <c r="N321" s="21">
        <v>2</v>
      </c>
      <c r="O321">
        <f t="shared" si="61"/>
        <v>0</v>
      </c>
      <c r="P321">
        <f t="shared" si="62"/>
        <v>44</v>
      </c>
      <c r="Q321">
        <f t="shared" si="63"/>
        <v>0</v>
      </c>
      <c r="S321" s="10">
        <f t="shared" si="64"/>
        <v>0</v>
      </c>
      <c r="T321" s="10">
        <f t="shared" si="64"/>
        <v>44</v>
      </c>
      <c r="U321" s="10">
        <f t="shared" si="64"/>
        <v>36</v>
      </c>
      <c r="W321">
        <f t="shared" si="65"/>
        <v>0</v>
      </c>
      <c r="X321">
        <f t="shared" si="65"/>
        <v>94</v>
      </c>
      <c r="Y321">
        <f t="shared" si="65"/>
        <v>0</v>
      </c>
      <c r="AA321">
        <f t="shared" si="66"/>
        <v>0</v>
      </c>
      <c r="AB321">
        <f t="shared" si="66"/>
        <v>94</v>
      </c>
      <c r="AC321">
        <f t="shared" si="66"/>
        <v>86</v>
      </c>
    </row>
    <row r="322" spans="1:29" ht="12.75">
      <c r="A322" s="1">
        <v>4</v>
      </c>
      <c r="B322" s="10">
        <v>66</v>
      </c>
      <c r="C322" s="10">
        <v>4</v>
      </c>
      <c r="D322" s="10">
        <v>3</v>
      </c>
      <c r="E322" s="20">
        <v>3</v>
      </c>
      <c r="F322" s="21">
        <f t="shared" si="68"/>
        <v>1</v>
      </c>
      <c r="G322" s="21">
        <f t="shared" si="59"/>
        <v>2</v>
      </c>
      <c r="H322" s="21">
        <f t="shared" si="60"/>
        <v>3</v>
      </c>
      <c r="I322" s="21">
        <v>23</v>
      </c>
      <c r="J322" s="10">
        <v>10</v>
      </c>
      <c r="K322" s="21" t="str">
        <f t="shared" si="67"/>
        <v>H</v>
      </c>
      <c r="L322" s="21" t="s">
        <v>86</v>
      </c>
      <c r="M322" s="10">
        <v>40</v>
      </c>
      <c r="N322" s="21">
        <v>2</v>
      </c>
      <c r="O322">
        <f t="shared" si="61"/>
        <v>0</v>
      </c>
      <c r="P322">
        <f t="shared" si="62"/>
        <v>40</v>
      </c>
      <c r="Q322">
        <f t="shared" si="63"/>
        <v>0</v>
      </c>
      <c r="S322" s="10">
        <f t="shared" si="64"/>
        <v>0</v>
      </c>
      <c r="T322" s="10">
        <f t="shared" si="64"/>
        <v>84</v>
      </c>
      <c r="U322" s="10">
        <f t="shared" si="64"/>
        <v>36</v>
      </c>
      <c r="W322">
        <f t="shared" si="65"/>
        <v>0</v>
      </c>
      <c r="X322">
        <f t="shared" si="65"/>
        <v>90</v>
      </c>
      <c r="Y322">
        <f t="shared" si="65"/>
        <v>0</v>
      </c>
      <c r="AA322">
        <f t="shared" si="66"/>
        <v>0</v>
      </c>
      <c r="AB322">
        <f t="shared" si="66"/>
        <v>184</v>
      </c>
      <c r="AC322">
        <f t="shared" si="66"/>
        <v>86</v>
      </c>
    </row>
    <row r="323" spans="1:29" ht="12.75">
      <c r="A323" s="1">
        <v>4</v>
      </c>
      <c r="B323" s="10">
        <v>67</v>
      </c>
      <c r="C323" s="10">
        <v>4</v>
      </c>
      <c r="D323" s="10">
        <v>4</v>
      </c>
      <c r="E323" s="20">
        <v>4</v>
      </c>
      <c r="F323" s="21">
        <f t="shared" si="68"/>
        <v>2</v>
      </c>
      <c r="G323" s="21">
        <f t="shared" si="59"/>
        <v>3</v>
      </c>
      <c r="H323" s="21">
        <f t="shared" si="60"/>
        <v>1</v>
      </c>
      <c r="I323" s="21">
        <v>18</v>
      </c>
      <c r="J323" s="10">
        <v>11</v>
      </c>
      <c r="K323" s="21" t="str">
        <f t="shared" si="67"/>
        <v>S</v>
      </c>
      <c r="L323" s="21" t="s">
        <v>86</v>
      </c>
      <c r="M323" s="10">
        <v>55</v>
      </c>
      <c r="N323" s="21">
        <v>3</v>
      </c>
      <c r="O323">
        <f t="shared" si="61"/>
        <v>0</v>
      </c>
      <c r="P323">
        <f t="shared" si="62"/>
        <v>0</v>
      </c>
      <c r="Q323">
        <f t="shared" si="63"/>
        <v>55</v>
      </c>
      <c r="S323" s="10">
        <f t="shared" si="64"/>
        <v>0</v>
      </c>
      <c r="T323" s="10">
        <f t="shared" si="64"/>
        <v>84</v>
      </c>
      <c r="U323" s="10">
        <f t="shared" si="64"/>
        <v>91</v>
      </c>
      <c r="W323">
        <f t="shared" si="65"/>
        <v>0</v>
      </c>
      <c r="X323">
        <f t="shared" si="65"/>
        <v>0</v>
      </c>
      <c r="Y323">
        <f t="shared" si="65"/>
        <v>105</v>
      </c>
      <c r="AA323">
        <f t="shared" si="66"/>
        <v>0</v>
      </c>
      <c r="AB323">
        <f t="shared" si="66"/>
        <v>184</v>
      </c>
      <c r="AC323">
        <f t="shared" si="66"/>
        <v>191</v>
      </c>
    </row>
    <row r="324" spans="1:29" ht="12.75">
      <c r="A324" s="1">
        <v>4</v>
      </c>
      <c r="B324" s="10">
        <v>68</v>
      </c>
      <c r="C324" s="10">
        <v>4</v>
      </c>
      <c r="D324" s="10">
        <v>5</v>
      </c>
      <c r="E324" s="20">
        <v>5</v>
      </c>
      <c r="F324" s="21">
        <f t="shared" si="68"/>
        <v>3</v>
      </c>
      <c r="G324" s="21">
        <f t="shared" si="59"/>
        <v>1</v>
      </c>
      <c r="H324" s="21">
        <f t="shared" si="60"/>
        <v>2</v>
      </c>
      <c r="I324" s="21">
        <v>18</v>
      </c>
      <c r="J324" s="10">
        <v>11</v>
      </c>
      <c r="K324" s="21" t="str">
        <f t="shared" si="67"/>
        <v>S</v>
      </c>
      <c r="L324" s="21"/>
      <c r="M324" s="10">
        <v>22</v>
      </c>
      <c r="N324" s="21">
        <v>3</v>
      </c>
      <c r="O324">
        <f t="shared" si="61"/>
        <v>0</v>
      </c>
      <c r="P324">
        <f t="shared" si="62"/>
        <v>0</v>
      </c>
      <c r="Q324">
        <f t="shared" si="63"/>
        <v>22</v>
      </c>
      <c r="S324" s="10">
        <f t="shared" si="64"/>
        <v>0</v>
      </c>
      <c r="T324" s="10">
        <f t="shared" si="64"/>
        <v>84</v>
      </c>
      <c r="U324" s="10">
        <f t="shared" si="64"/>
        <v>113</v>
      </c>
      <c r="W324">
        <f t="shared" si="65"/>
        <v>0</v>
      </c>
      <c r="X324">
        <f t="shared" si="65"/>
        <v>0</v>
      </c>
      <c r="Y324">
        <f t="shared" si="65"/>
        <v>72</v>
      </c>
      <c r="AA324">
        <f t="shared" si="66"/>
        <v>0</v>
      </c>
      <c r="AB324">
        <f t="shared" si="66"/>
        <v>184</v>
      </c>
      <c r="AC324">
        <f t="shared" si="66"/>
        <v>263</v>
      </c>
    </row>
    <row r="325" spans="1:29" ht="12.75">
      <c r="A325" s="1">
        <v>4</v>
      </c>
      <c r="B325" s="10">
        <v>69</v>
      </c>
      <c r="C325" s="10">
        <v>4</v>
      </c>
      <c r="D325" s="10">
        <v>6</v>
      </c>
      <c r="E325" s="20">
        <v>6</v>
      </c>
      <c r="F325" s="21">
        <f t="shared" si="68"/>
        <v>1</v>
      </c>
      <c r="G325" s="21">
        <f t="shared" si="59"/>
        <v>2</v>
      </c>
      <c r="H325" s="21">
        <f t="shared" si="60"/>
        <v>3</v>
      </c>
      <c r="I325" s="21">
        <v>18</v>
      </c>
      <c r="J325" s="10">
        <v>10</v>
      </c>
      <c r="K325" s="21" t="str">
        <f t="shared" si="67"/>
        <v>H</v>
      </c>
      <c r="L325" s="21" t="s">
        <v>86</v>
      </c>
      <c r="M325" s="10">
        <v>30</v>
      </c>
      <c r="N325" s="21">
        <v>1</v>
      </c>
      <c r="O325">
        <f t="shared" si="61"/>
        <v>30</v>
      </c>
      <c r="P325">
        <f t="shared" si="62"/>
        <v>0</v>
      </c>
      <c r="Q325">
        <f t="shared" si="63"/>
        <v>0</v>
      </c>
      <c r="S325" s="10">
        <f t="shared" si="64"/>
        <v>30</v>
      </c>
      <c r="T325" s="10">
        <f t="shared" si="64"/>
        <v>84</v>
      </c>
      <c r="U325" s="10">
        <f t="shared" si="64"/>
        <v>113</v>
      </c>
      <c r="W325">
        <f t="shared" si="65"/>
        <v>80</v>
      </c>
      <c r="X325">
        <f t="shared" si="65"/>
        <v>0</v>
      </c>
      <c r="Y325">
        <f t="shared" si="65"/>
        <v>0</v>
      </c>
      <c r="AA325">
        <f t="shared" si="66"/>
        <v>80</v>
      </c>
      <c r="AB325">
        <f t="shared" si="66"/>
        <v>184</v>
      </c>
      <c r="AC325">
        <f t="shared" si="66"/>
        <v>263</v>
      </c>
    </row>
    <row r="326" spans="1:29" ht="12.75">
      <c r="A326" s="1">
        <v>4</v>
      </c>
      <c r="B326" s="10">
        <v>70</v>
      </c>
      <c r="C326" s="10">
        <v>4</v>
      </c>
      <c r="D326" s="10">
        <v>7</v>
      </c>
      <c r="E326" s="20">
        <v>7</v>
      </c>
      <c r="F326" s="21">
        <f t="shared" si="68"/>
        <v>2</v>
      </c>
      <c r="G326" s="21">
        <f t="shared" si="59"/>
        <v>3</v>
      </c>
      <c r="H326" s="21">
        <f t="shared" si="60"/>
        <v>1</v>
      </c>
      <c r="I326" s="21">
        <v>27</v>
      </c>
      <c r="J326" s="10">
        <v>10</v>
      </c>
      <c r="K326" s="21" t="str">
        <f t="shared" si="67"/>
        <v>H</v>
      </c>
      <c r="L326" s="21"/>
      <c r="M326" s="10">
        <v>30</v>
      </c>
      <c r="N326" s="21">
        <v>1</v>
      </c>
      <c r="O326">
        <f t="shared" si="61"/>
        <v>30</v>
      </c>
      <c r="P326">
        <f t="shared" si="62"/>
        <v>0</v>
      </c>
      <c r="Q326">
        <f t="shared" si="63"/>
        <v>0</v>
      </c>
      <c r="S326" s="10">
        <f t="shared" si="64"/>
        <v>60</v>
      </c>
      <c r="T326" s="10">
        <f t="shared" si="64"/>
        <v>84</v>
      </c>
      <c r="U326" s="10">
        <f t="shared" si="64"/>
        <v>113</v>
      </c>
      <c r="W326">
        <f t="shared" si="65"/>
        <v>80</v>
      </c>
      <c r="X326">
        <f t="shared" si="65"/>
        <v>0</v>
      </c>
      <c r="Y326">
        <f t="shared" si="65"/>
        <v>0</v>
      </c>
      <c r="AA326">
        <f t="shared" si="66"/>
        <v>160</v>
      </c>
      <c r="AB326">
        <f t="shared" si="66"/>
        <v>184</v>
      </c>
      <c r="AC326">
        <f t="shared" si="66"/>
        <v>263</v>
      </c>
    </row>
    <row r="327" spans="1:29" ht="12.75">
      <c r="A327" s="1">
        <v>4</v>
      </c>
      <c r="B327" s="10">
        <v>71</v>
      </c>
      <c r="C327" s="10">
        <v>4</v>
      </c>
      <c r="D327" s="10">
        <v>8</v>
      </c>
      <c r="E327" s="20">
        <v>8</v>
      </c>
      <c r="F327" s="21">
        <f t="shared" si="68"/>
        <v>3</v>
      </c>
      <c r="G327" s="21">
        <f t="shared" si="59"/>
        <v>1</v>
      </c>
      <c r="H327" s="21">
        <f t="shared" si="60"/>
        <v>2</v>
      </c>
      <c r="I327" s="21">
        <v>18</v>
      </c>
      <c r="J327" s="10">
        <v>12</v>
      </c>
      <c r="K327" s="21" t="str">
        <f t="shared" si="67"/>
        <v>C</v>
      </c>
      <c r="L327" s="21"/>
      <c r="M327" s="10">
        <v>24</v>
      </c>
      <c r="N327" s="21">
        <v>3</v>
      </c>
      <c r="O327">
        <f t="shared" si="61"/>
        <v>0</v>
      </c>
      <c r="P327">
        <f t="shared" si="62"/>
        <v>0</v>
      </c>
      <c r="Q327">
        <f t="shared" si="63"/>
        <v>24</v>
      </c>
      <c r="S327" s="10">
        <f t="shared" si="64"/>
        <v>60</v>
      </c>
      <c r="T327" s="10">
        <f t="shared" si="64"/>
        <v>84</v>
      </c>
      <c r="U327" s="10">
        <f t="shared" si="64"/>
        <v>137</v>
      </c>
      <c r="W327">
        <f t="shared" si="65"/>
        <v>0</v>
      </c>
      <c r="X327">
        <f t="shared" si="65"/>
        <v>0</v>
      </c>
      <c r="Y327">
        <f t="shared" si="65"/>
        <v>74</v>
      </c>
      <c r="AA327">
        <f t="shared" si="66"/>
        <v>160</v>
      </c>
      <c r="AB327">
        <f t="shared" si="66"/>
        <v>184</v>
      </c>
      <c r="AC327">
        <f t="shared" si="66"/>
        <v>337</v>
      </c>
    </row>
    <row r="328" spans="1:29" ht="12.75">
      <c r="A328" s="1">
        <v>4</v>
      </c>
      <c r="B328" s="10">
        <v>72</v>
      </c>
      <c r="C328" s="10">
        <v>4</v>
      </c>
      <c r="D328" s="10">
        <v>9</v>
      </c>
      <c r="E328" s="20">
        <v>9</v>
      </c>
      <c r="F328" s="21">
        <f t="shared" si="68"/>
        <v>1</v>
      </c>
      <c r="G328" s="21">
        <f t="shared" si="59"/>
        <v>2</v>
      </c>
      <c r="H328" s="21">
        <f t="shared" si="60"/>
        <v>3</v>
      </c>
      <c r="I328" s="21">
        <v>18</v>
      </c>
      <c r="J328" s="10">
        <v>9</v>
      </c>
      <c r="K328" s="21" t="str">
        <f t="shared" si="67"/>
        <v>D</v>
      </c>
      <c r="L328" s="21"/>
      <c r="M328" s="10">
        <v>18</v>
      </c>
      <c r="N328" s="21">
        <v>1</v>
      </c>
      <c r="O328">
        <f t="shared" si="61"/>
        <v>18</v>
      </c>
      <c r="P328">
        <f t="shared" si="62"/>
        <v>0</v>
      </c>
      <c r="Q328">
        <f t="shared" si="63"/>
        <v>0</v>
      </c>
      <c r="S328" s="10">
        <f t="shared" si="64"/>
        <v>78</v>
      </c>
      <c r="T328" s="10">
        <f t="shared" si="64"/>
        <v>84</v>
      </c>
      <c r="U328" s="10">
        <f t="shared" si="64"/>
        <v>137</v>
      </c>
      <c r="W328">
        <f t="shared" si="65"/>
        <v>68</v>
      </c>
      <c r="X328">
        <f t="shared" si="65"/>
        <v>0</v>
      </c>
      <c r="Y328">
        <f t="shared" si="65"/>
        <v>0</v>
      </c>
      <c r="AA328">
        <f t="shared" si="66"/>
        <v>228</v>
      </c>
      <c r="AB328">
        <f t="shared" si="66"/>
        <v>184</v>
      </c>
      <c r="AC328">
        <f t="shared" si="66"/>
        <v>337</v>
      </c>
    </row>
    <row r="329" spans="1:29" ht="12.75">
      <c r="A329" s="1">
        <v>4</v>
      </c>
      <c r="B329" s="10">
        <v>73</v>
      </c>
      <c r="C329" s="10">
        <v>4</v>
      </c>
      <c r="D329" s="10">
        <v>10</v>
      </c>
      <c r="E329" s="20">
        <v>10</v>
      </c>
      <c r="F329" s="21">
        <f t="shared" si="68"/>
        <v>2</v>
      </c>
      <c r="G329" s="21">
        <f t="shared" si="59"/>
        <v>3</v>
      </c>
      <c r="H329" s="21">
        <f t="shared" si="60"/>
        <v>1</v>
      </c>
      <c r="I329" s="21">
        <v>18</v>
      </c>
      <c r="J329" s="10">
        <v>24</v>
      </c>
      <c r="K329" s="21" t="str">
        <f t="shared" si="67"/>
        <v>G</v>
      </c>
      <c r="L329" s="21" t="s">
        <v>86</v>
      </c>
      <c r="M329" s="10">
        <v>72</v>
      </c>
      <c r="N329" s="21">
        <v>2</v>
      </c>
      <c r="O329">
        <f t="shared" si="61"/>
        <v>0</v>
      </c>
      <c r="P329">
        <f t="shared" si="62"/>
        <v>72</v>
      </c>
      <c r="Q329">
        <f t="shared" si="63"/>
        <v>0</v>
      </c>
      <c r="S329" s="10">
        <f t="shared" si="64"/>
        <v>78</v>
      </c>
      <c r="T329" s="10">
        <f t="shared" si="64"/>
        <v>156</v>
      </c>
      <c r="U329" s="10">
        <f t="shared" si="64"/>
        <v>137</v>
      </c>
      <c r="W329">
        <f t="shared" si="65"/>
        <v>0</v>
      </c>
      <c r="X329">
        <f t="shared" si="65"/>
        <v>122</v>
      </c>
      <c r="Y329">
        <f t="shared" si="65"/>
        <v>0</v>
      </c>
      <c r="AA329">
        <f t="shared" si="66"/>
        <v>228</v>
      </c>
      <c r="AB329">
        <f t="shared" si="66"/>
        <v>306</v>
      </c>
      <c r="AC329">
        <f t="shared" si="66"/>
        <v>337</v>
      </c>
    </row>
    <row r="330" spans="1:29" ht="12.75">
      <c r="A330" s="1">
        <v>4</v>
      </c>
      <c r="B330" s="10">
        <v>74</v>
      </c>
      <c r="C330" s="10">
        <v>4</v>
      </c>
      <c r="D330" s="10">
        <v>11</v>
      </c>
      <c r="E330" s="20">
        <v>11</v>
      </c>
      <c r="F330" s="21">
        <f t="shared" si="68"/>
        <v>3</v>
      </c>
      <c r="G330" s="21">
        <f t="shared" si="59"/>
        <v>1</v>
      </c>
      <c r="H330" s="21">
        <f t="shared" si="60"/>
        <v>2</v>
      </c>
      <c r="I330" s="21">
        <v>27</v>
      </c>
      <c r="J330" s="10">
        <v>10</v>
      </c>
      <c r="K330" s="21" t="str">
        <f t="shared" si="67"/>
        <v>H</v>
      </c>
      <c r="L330" s="21" t="s">
        <v>86</v>
      </c>
      <c r="M330" s="10">
        <v>60</v>
      </c>
      <c r="N330" s="21">
        <v>2</v>
      </c>
      <c r="O330">
        <f t="shared" si="61"/>
        <v>0</v>
      </c>
      <c r="P330">
        <f t="shared" si="62"/>
        <v>60</v>
      </c>
      <c r="Q330">
        <f t="shared" si="63"/>
        <v>0</v>
      </c>
      <c r="S330" s="10">
        <f t="shared" si="64"/>
        <v>78</v>
      </c>
      <c r="T330" s="10">
        <f t="shared" si="64"/>
        <v>216</v>
      </c>
      <c r="U330" s="10">
        <f t="shared" si="64"/>
        <v>137</v>
      </c>
      <c r="W330">
        <f t="shared" si="65"/>
        <v>0</v>
      </c>
      <c r="X330">
        <f t="shared" si="65"/>
        <v>110</v>
      </c>
      <c r="Y330">
        <f t="shared" si="65"/>
        <v>0</v>
      </c>
      <c r="AA330">
        <f t="shared" si="66"/>
        <v>228</v>
      </c>
      <c r="AB330">
        <f t="shared" si="66"/>
        <v>416</v>
      </c>
      <c r="AC330">
        <f t="shared" si="66"/>
        <v>337</v>
      </c>
    </row>
    <row r="331" spans="1:29" ht="12.75">
      <c r="A331" s="1">
        <v>4</v>
      </c>
      <c r="B331" s="10">
        <v>75</v>
      </c>
      <c r="C331" s="10">
        <v>4</v>
      </c>
      <c r="D331" s="10">
        <v>12</v>
      </c>
      <c r="E331" s="20">
        <v>12</v>
      </c>
      <c r="F331" s="21">
        <f t="shared" si="68"/>
        <v>1</v>
      </c>
      <c r="G331" s="21">
        <f t="shared" si="59"/>
        <v>2</v>
      </c>
      <c r="H331" s="21">
        <f t="shared" si="60"/>
        <v>3</v>
      </c>
      <c r="I331" s="21">
        <v>33</v>
      </c>
      <c r="J331" s="10">
        <v>46</v>
      </c>
      <c r="K331" s="21" t="str">
        <f t="shared" si="67"/>
        <v>N</v>
      </c>
      <c r="L331" s="21" t="s">
        <v>123</v>
      </c>
      <c r="M331" s="10">
        <v>46</v>
      </c>
      <c r="N331" s="21">
        <v>3</v>
      </c>
      <c r="O331">
        <f t="shared" si="61"/>
        <v>0</v>
      </c>
      <c r="P331">
        <f t="shared" si="62"/>
        <v>0</v>
      </c>
      <c r="Q331">
        <f t="shared" si="63"/>
        <v>46</v>
      </c>
      <c r="S331" s="10">
        <f t="shared" si="64"/>
        <v>78</v>
      </c>
      <c r="T331" s="10">
        <f t="shared" si="64"/>
        <v>216</v>
      </c>
      <c r="U331" s="10">
        <f t="shared" si="64"/>
        <v>183</v>
      </c>
      <c r="W331">
        <f t="shared" si="65"/>
        <v>0</v>
      </c>
      <c r="X331">
        <f t="shared" si="65"/>
        <v>0</v>
      </c>
      <c r="Y331">
        <f t="shared" si="65"/>
        <v>96</v>
      </c>
      <c r="AA331">
        <f t="shared" si="66"/>
        <v>228</v>
      </c>
      <c r="AB331">
        <f t="shared" si="66"/>
        <v>416</v>
      </c>
      <c r="AC331">
        <f t="shared" si="66"/>
        <v>433</v>
      </c>
    </row>
    <row r="332" spans="1:29" ht="12.75">
      <c r="A332" s="1">
        <v>4</v>
      </c>
      <c r="B332" s="10">
        <v>76</v>
      </c>
      <c r="C332" s="10">
        <v>4</v>
      </c>
      <c r="D332" s="10">
        <v>13</v>
      </c>
      <c r="E332" s="20">
        <v>13</v>
      </c>
      <c r="F332" s="21">
        <f t="shared" si="68"/>
        <v>2</v>
      </c>
      <c r="G332" s="21">
        <f t="shared" si="59"/>
        <v>3</v>
      </c>
      <c r="H332" s="21">
        <f t="shared" si="60"/>
        <v>1</v>
      </c>
      <c r="I332" s="21">
        <v>18</v>
      </c>
      <c r="J332" s="10">
        <v>9</v>
      </c>
      <c r="K332" s="21" t="str">
        <f t="shared" si="67"/>
        <v>D</v>
      </c>
      <c r="L332" s="21"/>
      <c r="M332" s="10">
        <v>36</v>
      </c>
      <c r="N332" s="21">
        <v>3</v>
      </c>
      <c r="O332">
        <f t="shared" si="61"/>
        <v>0</v>
      </c>
      <c r="P332">
        <f t="shared" si="62"/>
        <v>0</v>
      </c>
      <c r="Q332">
        <f t="shared" si="63"/>
        <v>36</v>
      </c>
      <c r="S332" s="10">
        <f t="shared" si="64"/>
        <v>78</v>
      </c>
      <c r="T332" s="10">
        <f t="shared" si="64"/>
        <v>216</v>
      </c>
      <c r="U332" s="10">
        <f t="shared" si="64"/>
        <v>219</v>
      </c>
      <c r="W332">
        <f t="shared" si="65"/>
        <v>0</v>
      </c>
      <c r="X332">
        <f t="shared" si="65"/>
        <v>0</v>
      </c>
      <c r="Y332">
        <f t="shared" si="65"/>
        <v>86</v>
      </c>
      <c r="AA332">
        <f t="shared" si="66"/>
        <v>228</v>
      </c>
      <c r="AB332">
        <f t="shared" si="66"/>
        <v>416</v>
      </c>
      <c r="AC332">
        <f t="shared" si="66"/>
        <v>519</v>
      </c>
    </row>
    <row r="333" spans="1:29" ht="12.75">
      <c r="A333" s="1">
        <v>4</v>
      </c>
      <c r="B333" s="10">
        <v>77</v>
      </c>
      <c r="C333" s="10">
        <v>4</v>
      </c>
      <c r="D333" s="10">
        <v>14</v>
      </c>
      <c r="E333" s="20">
        <v>14</v>
      </c>
      <c r="F333" s="21">
        <f t="shared" si="68"/>
        <v>3</v>
      </c>
      <c r="G333" s="21">
        <f t="shared" si="59"/>
        <v>1</v>
      </c>
      <c r="H333" s="21">
        <f t="shared" si="60"/>
        <v>2</v>
      </c>
      <c r="I333" s="21">
        <v>23</v>
      </c>
      <c r="J333" s="10">
        <v>46</v>
      </c>
      <c r="K333" s="21" t="str">
        <f t="shared" si="67"/>
        <v>N</v>
      </c>
      <c r="L333" s="21" t="s">
        <v>123</v>
      </c>
      <c r="M333" s="10">
        <v>46</v>
      </c>
      <c r="N333" s="21">
        <v>3</v>
      </c>
      <c r="O333">
        <f t="shared" si="61"/>
        <v>0</v>
      </c>
      <c r="P333">
        <f t="shared" si="62"/>
        <v>0</v>
      </c>
      <c r="Q333">
        <f t="shared" si="63"/>
        <v>46</v>
      </c>
      <c r="S333" s="10">
        <f t="shared" si="64"/>
        <v>78</v>
      </c>
      <c r="T333" s="10">
        <f t="shared" si="64"/>
        <v>216</v>
      </c>
      <c r="U333" s="10">
        <f t="shared" si="64"/>
        <v>265</v>
      </c>
      <c r="W333">
        <f t="shared" si="65"/>
        <v>0</v>
      </c>
      <c r="X333">
        <f t="shared" si="65"/>
        <v>0</v>
      </c>
      <c r="Y333">
        <f t="shared" si="65"/>
        <v>96</v>
      </c>
      <c r="AA333">
        <f t="shared" si="66"/>
        <v>228</v>
      </c>
      <c r="AB333">
        <f t="shared" si="66"/>
        <v>416</v>
      </c>
      <c r="AC333">
        <f t="shared" si="66"/>
        <v>615</v>
      </c>
    </row>
    <row r="334" spans="1:29" ht="12.75">
      <c r="A334" s="1">
        <v>4</v>
      </c>
      <c r="B334" s="10">
        <v>78</v>
      </c>
      <c r="C334" s="10">
        <v>4</v>
      </c>
      <c r="D334" s="10">
        <v>15</v>
      </c>
      <c r="E334" s="20">
        <v>15</v>
      </c>
      <c r="F334" s="21">
        <f t="shared" si="68"/>
        <v>1</v>
      </c>
      <c r="G334" s="21">
        <f t="shared" si="59"/>
        <v>2</v>
      </c>
      <c r="H334" s="21">
        <f t="shared" si="60"/>
        <v>3</v>
      </c>
      <c r="I334" s="21">
        <v>20</v>
      </c>
      <c r="J334" s="10">
        <v>11</v>
      </c>
      <c r="K334" s="21" t="str">
        <f t="shared" si="67"/>
        <v>S</v>
      </c>
      <c r="L334" s="21"/>
      <c r="M334" s="10">
        <v>-44</v>
      </c>
      <c r="N334" s="21">
        <v>3</v>
      </c>
      <c r="O334">
        <f aca="true" t="shared" si="69" ref="O334:O340">IF($M334=0,0,IF($N334=1,$M334,0))</f>
        <v>0</v>
      </c>
      <c r="P334">
        <f aca="true" t="shared" si="70" ref="P334:P340">IF($M334=0,0,IF($N334=2,$M334,0))</f>
        <v>0</v>
      </c>
      <c r="Q334">
        <f aca="true" t="shared" si="71" ref="Q334:Q340">IF($M334=0,0,IF($N334=3,$M334,0))</f>
        <v>-44</v>
      </c>
      <c r="S334" s="10">
        <f t="shared" si="64"/>
        <v>78</v>
      </c>
      <c r="T334" s="10">
        <f t="shared" si="64"/>
        <v>216</v>
      </c>
      <c r="U334" s="10">
        <f t="shared" si="64"/>
        <v>221</v>
      </c>
      <c r="W334">
        <f t="shared" si="65"/>
        <v>40</v>
      </c>
      <c r="X334">
        <f t="shared" si="65"/>
        <v>40</v>
      </c>
      <c r="Y334">
        <f t="shared" si="65"/>
        <v>-94</v>
      </c>
      <c r="AA334">
        <f t="shared" si="66"/>
        <v>268</v>
      </c>
      <c r="AB334">
        <f t="shared" si="66"/>
        <v>456</v>
      </c>
      <c r="AC334">
        <f t="shared" si="66"/>
        <v>521</v>
      </c>
    </row>
    <row r="335" spans="1:29" ht="12.75">
      <c r="A335" s="1">
        <v>4</v>
      </c>
      <c r="B335" s="10">
        <v>79</v>
      </c>
      <c r="C335" s="10">
        <v>4</v>
      </c>
      <c r="D335" s="10">
        <v>16</v>
      </c>
      <c r="E335" s="20">
        <v>16</v>
      </c>
      <c r="F335" s="21">
        <f t="shared" si="68"/>
        <v>2</v>
      </c>
      <c r="G335" s="21">
        <f t="shared" si="59"/>
        <v>3</v>
      </c>
      <c r="H335" s="21">
        <f t="shared" si="60"/>
        <v>1</v>
      </c>
      <c r="I335" s="21">
        <v>24</v>
      </c>
      <c r="J335" s="10">
        <v>11</v>
      </c>
      <c r="K335" s="21" t="str">
        <f t="shared" si="67"/>
        <v>S</v>
      </c>
      <c r="L335" s="21"/>
      <c r="M335" s="10">
        <v>44</v>
      </c>
      <c r="N335" s="21">
        <v>3</v>
      </c>
      <c r="O335">
        <f t="shared" si="69"/>
        <v>0</v>
      </c>
      <c r="P335">
        <f t="shared" si="70"/>
        <v>0</v>
      </c>
      <c r="Q335">
        <f t="shared" si="71"/>
        <v>44</v>
      </c>
      <c r="S335" s="10">
        <f t="shared" si="64"/>
        <v>78</v>
      </c>
      <c r="T335" s="10">
        <f t="shared" si="64"/>
        <v>216</v>
      </c>
      <c r="U335" s="10">
        <f t="shared" si="64"/>
        <v>265</v>
      </c>
      <c r="W335">
        <f t="shared" si="65"/>
        <v>0</v>
      </c>
      <c r="X335">
        <f t="shared" si="65"/>
        <v>0</v>
      </c>
      <c r="Y335">
        <f t="shared" si="65"/>
        <v>94</v>
      </c>
      <c r="AA335">
        <f t="shared" si="66"/>
        <v>268</v>
      </c>
      <c r="AB335">
        <f t="shared" si="66"/>
        <v>456</v>
      </c>
      <c r="AC335">
        <f t="shared" si="66"/>
        <v>615</v>
      </c>
    </row>
    <row r="336" spans="1:29" ht="12.75">
      <c r="A336" s="1">
        <v>4</v>
      </c>
      <c r="B336" s="10">
        <v>80</v>
      </c>
      <c r="C336" s="10">
        <v>4</v>
      </c>
      <c r="D336" s="10">
        <v>17</v>
      </c>
      <c r="E336" s="20">
        <v>17</v>
      </c>
      <c r="F336" s="21">
        <f t="shared" si="68"/>
        <v>3</v>
      </c>
      <c r="G336" s="21">
        <f t="shared" si="59"/>
        <v>1</v>
      </c>
      <c r="H336" s="21">
        <f t="shared" si="60"/>
        <v>2</v>
      </c>
      <c r="I336" s="21">
        <v>18</v>
      </c>
      <c r="J336" s="10">
        <v>12</v>
      </c>
      <c r="K336" s="21" t="str">
        <f t="shared" si="67"/>
        <v>C</v>
      </c>
      <c r="L336" s="21"/>
      <c r="M336" s="10">
        <v>-48</v>
      </c>
      <c r="N336" s="21">
        <v>2</v>
      </c>
      <c r="O336">
        <f t="shared" si="69"/>
        <v>0</v>
      </c>
      <c r="P336">
        <f t="shared" si="70"/>
        <v>-48</v>
      </c>
      <c r="Q336">
        <f t="shared" si="71"/>
        <v>0</v>
      </c>
      <c r="S336" s="10">
        <f t="shared" si="64"/>
        <v>78</v>
      </c>
      <c r="T336" s="10">
        <f t="shared" si="64"/>
        <v>168</v>
      </c>
      <c r="U336" s="10">
        <f t="shared" si="64"/>
        <v>265</v>
      </c>
      <c r="W336">
        <f t="shared" si="65"/>
        <v>40</v>
      </c>
      <c r="X336">
        <f t="shared" si="65"/>
        <v>-98</v>
      </c>
      <c r="Y336">
        <f t="shared" si="65"/>
        <v>40</v>
      </c>
      <c r="AA336">
        <f t="shared" si="66"/>
        <v>308</v>
      </c>
      <c r="AB336">
        <f t="shared" si="66"/>
        <v>358</v>
      </c>
      <c r="AC336">
        <f t="shared" si="66"/>
        <v>655</v>
      </c>
    </row>
    <row r="337" spans="1:29" ht="12.75">
      <c r="A337" s="1">
        <v>4</v>
      </c>
      <c r="B337" s="10">
        <v>81</v>
      </c>
      <c r="C337" s="10">
        <v>4</v>
      </c>
      <c r="D337" s="10">
        <v>18</v>
      </c>
      <c r="E337" s="20">
        <v>18</v>
      </c>
      <c r="F337" s="21">
        <f t="shared" si="68"/>
        <v>1</v>
      </c>
      <c r="G337" s="21">
        <f t="shared" si="59"/>
        <v>2</v>
      </c>
      <c r="H337" s="21">
        <f t="shared" si="60"/>
        <v>3</v>
      </c>
      <c r="I337" s="21">
        <v>20</v>
      </c>
      <c r="J337" s="10">
        <v>9</v>
      </c>
      <c r="K337" s="21" t="str">
        <f t="shared" si="67"/>
        <v>D</v>
      </c>
      <c r="L337" s="21"/>
      <c r="M337" s="10">
        <v>18</v>
      </c>
      <c r="N337" s="21">
        <v>3</v>
      </c>
      <c r="O337">
        <f t="shared" si="69"/>
        <v>0</v>
      </c>
      <c r="P337">
        <f t="shared" si="70"/>
        <v>0</v>
      </c>
      <c r="Q337">
        <f t="shared" si="71"/>
        <v>18</v>
      </c>
      <c r="S337" s="10">
        <f t="shared" si="64"/>
        <v>78</v>
      </c>
      <c r="T337" s="10">
        <f t="shared" si="64"/>
        <v>168</v>
      </c>
      <c r="U337" s="10">
        <f t="shared" si="64"/>
        <v>283</v>
      </c>
      <c r="W337">
        <f t="shared" si="65"/>
        <v>0</v>
      </c>
      <c r="X337">
        <f t="shared" si="65"/>
        <v>0</v>
      </c>
      <c r="Y337">
        <f t="shared" si="65"/>
        <v>68</v>
      </c>
      <c r="AA337">
        <f t="shared" si="66"/>
        <v>308</v>
      </c>
      <c r="AB337">
        <f t="shared" si="66"/>
        <v>358</v>
      </c>
      <c r="AC337">
        <f t="shared" si="66"/>
        <v>723</v>
      </c>
    </row>
    <row r="338" spans="1:29" ht="12.75">
      <c r="A338" s="1">
        <v>4</v>
      </c>
      <c r="B338" s="10">
        <v>82</v>
      </c>
      <c r="C338" s="10">
        <v>4</v>
      </c>
      <c r="D338" s="10">
        <v>19</v>
      </c>
      <c r="E338" s="20">
        <v>19</v>
      </c>
      <c r="F338" s="21">
        <f t="shared" si="68"/>
        <v>2</v>
      </c>
      <c r="G338" s="21">
        <f t="shared" si="59"/>
        <v>3</v>
      </c>
      <c r="H338" s="21">
        <f t="shared" si="60"/>
        <v>1</v>
      </c>
      <c r="I338" s="21">
        <v>20</v>
      </c>
      <c r="J338" s="10">
        <v>11</v>
      </c>
      <c r="K338" s="21" t="str">
        <f t="shared" si="67"/>
        <v>S</v>
      </c>
      <c r="L338" s="21"/>
      <c r="M338" s="29">
        <v>-44</v>
      </c>
      <c r="N338" s="21">
        <v>1</v>
      </c>
      <c r="O338">
        <f t="shared" si="69"/>
        <v>-44</v>
      </c>
      <c r="P338">
        <f t="shared" si="70"/>
        <v>0</v>
      </c>
      <c r="Q338">
        <f t="shared" si="71"/>
        <v>0</v>
      </c>
      <c r="S338" s="10">
        <f t="shared" si="64"/>
        <v>34</v>
      </c>
      <c r="T338" s="10">
        <f t="shared" si="64"/>
        <v>168</v>
      </c>
      <c r="U338" s="10">
        <f t="shared" si="64"/>
        <v>283</v>
      </c>
      <c r="W338">
        <f t="shared" si="65"/>
        <v>-94</v>
      </c>
      <c r="X338">
        <f t="shared" si="65"/>
        <v>40</v>
      </c>
      <c r="Y338">
        <f t="shared" si="65"/>
        <v>40</v>
      </c>
      <c r="AA338">
        <f t="shared" si="66"/>
        <v>214</v>
      </c>
      <c r="AB338">
        <f t="shared" si="66"/>
        <v>398</v>
      </c>
      <c r="AC338">
        <f t="shared" si="66"/>
        <v>763</v>
      </c>
    </row>
    <row r="339" spans="1:29" ht="12.75">
      <c r="A339" s="1">
        <v>4</v>
      </c>
      <c r="B339" s="10">
        <v>83</v>
      </c>
      <c r="C339" s="10">
        <v>4</v>
      </c>
      <c r="D339" s="10">
        <v>20</v>
      </c>
      <c r="E339" s="20">
        <v>20</v>
      </c>
      <c r="F339" s="21">
        <f t="shared" si="68"/>
        <v>3</v>
      </c>
      <c r="G339" s="21">
        <f t="shared" si="59"/>
        <v>1</v>
      </c>
      <c r="H339" s="21">
        <f t="shared" si="60"/>
        <v>2</v>
      </c>
      <c r="I339" s="21">
        <v>18</v>
      </c>
      <c r="J339" s="10">
        <v>12</v>
      </c>
      <c r="K339" s="21" t="str">
        <f t="shared" si="67"/>
        <v>C</v>
      </c>
      <c r="L339" s="21"/>
      <c r="M339" s="29">
        <v>36</v>
      </c>
      <c r="N339" s="21">
        <v>3</v>
      </c>
      <c r="O339">
        <f t="shared" si="69"/>
        <v>0</v>
      </c>
      <c r="P339">
        <f t="shared" si="70"/>
        <v>0</v>
      </c>
      <c r="Q339">
        <f t="shared" si="71"/>
        <v>36</v>
      </c>
      <c r="S339" s="10">
        <f t="shared" si="64"/>
        <v>34</v>
      </c>
      <c r="T339" s="10">
        <f t="shared" si="64"/>
        <v>168</v>
      </c>
      <c r="U339" s="10">
        <f t="shared" si="64"/>
        <v>319</v>
      </c>
      <c r="W339">
        <f t="shared" si="65"/>
        <v>0</v>
      </c>
      <c r="X339">
        <f t="shared" si="65"/>
        <v>0</v>
      </c>
      <c r="Y339">
        <f t="shared" si="65"/>
        <v>86</v>
      </c>
      <c r="AA339">
        <f t="shared" si="66"/>
        <v>214</v>
      </c>
      <c r="AB339">
        <f t="shared" si="66"/>
        <v>398</v>
      </c>
      <c r="AC339">
        <f t="shared" si="66"/>
        <v>849</v>
      </c>
    </row>
    <row r="340" spans="1:29" ht="12.75">
      <c r="A340" s="1">
        <v>4</v>
      </c>
      <c r="B340" s="10">
        <v>84</v>
      </c>
      <c r="C340" s="10">
        <v>4</v>
      </c>
      <c r="D340" s="10">
        <v>21</v>
      </c>
      <c r="E340" s="20">
        <v>21</v>
      </c>
      <c r="F340" s="21">
        <f t="shared" si="68"/>
        <v>1</v>
      </c>
      <c r="G340" s="21">
        <f t="shared" si="59"/>
        <v>2</v>
      </c>
      <c r="H340" s="21">
        <f t="shared" si="60"/>
        <v>3</v>
      </c>
      <c r="I340" s="21">
        <v>18</v>
      </c>
      <c r="J340" s="10">
        <v>9</v>
      </c>
      <c r="K340" s="21" t="str">
        <f t="shared" si="67"/>
        <v>D</v>
      </c>
      <c r="L340" s="21"/>
      <c r="M340" s="10">
        <v>18</v>
      </c>
      <c r="N340" s="21">
        <v>1</v>
      </c>
      <c r="O340">
        <f t="shared" si="69"/>
        <v>18</v>
      </c>
      <c r="P340">
        <f t="shared" si="70"/>
        <v>0</v>
      </c>
      <c r="Q340">
        <f t="shared" si="71"/>
        <v>0</v>
      </c>
      <c r="S340" s="10">
        <f>O340+S339</f>
        <v>52</v>
      </c>
      <c r="T340" s="10">
        <f>P340+T339</f>
        <v>168</v>
      </c>
      <c r="U340" s="10">
        <f>Q340+U339</f>
        <v>319</v>
      </c>
      <c r="W340">
        <f>IF(O340&gt;0,O340+50,IF(O340&lt;0,O340-50,IF($M340&lt;0,40,0)))</f>
        <v>68</v>
      </c>
      <c r="X340">
        <f>IF(P340&gt;0,P340+50,IF(P340&lt;0,P340-50,IF($M340&lt;0,40,0)))</f>
        <v>0</v>
      </c>
      <c r="Y340">
        <f>IF(Q340&gt;0,Q340+50,IF(Q340&lt;0,Q340-50,IF($M340&lt;0,40,0)))</f>
        <v>0</v>
      </c>
      <c r="AA340">
        <f>W340+AA339</f>
        <v>282</v>
      </c>
      <c r="AB340">
        <f>X340+AB339</f>
        <v>398</v>
      </c>
      <c r="AC340">
        <f>Y340+AC339</f>
        <v>849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2005-11-20T19:30:39Z</cp:lastPrinted>
  <dcterms:created xsi:type="dcterms:W3CDTF">2004-02-08T09:37:59Z</dcterms:created>
  <dcterms:modified xsi:type="dcterms:W3CDTF">2005-12-13T13:21:07Z</dcterms:modified>
  <cp:category/>
  <cp:version/>
  <cp:contentType/>
  <cp:contentStatus/>
</cp:coreProperties>
</file>